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柴田 大貴\Documents\02柔道\R3\20210521\"/>
    </mc:Choice>
  </mc:AlternateContent>
  <xr:revisionPtr revIDLastSave="0" documentId="8_{247A2F0A-262E-47F0-ABA2-CD18FEBBBA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し込み" sheetId="1" r:id="rId1"/>
    <sheet name="健康状態確認票" sheetId="7" r:id="rId2"/>
    <sheet name="◎" sheetId="6" r:id="rId3"/>
    <sheet name="☆" sheetId="5" r:id="rId4"/>
  </sheets>
  <definedNames>
    <definedName name="_xlnm.Print_Area" localSheetId="2">◎!$A$1:$CC$4</definedName>
    <definedName name="_xlnm.Print_Area" localSheetId="3">☆!#REF!</definedName>
    <definedName name="_xlnm.Print_Area" localSheetId="0">申し込み!$A$3:$X$155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6" l="1"/>
  <c r="K2" i="5" l="1"/>
  <c r="L2" i="5" s="1"/>
  <c r="K5" i="5"/>
  <c r="O5" i="5" s="1"/>
  <c r="K4" i="5"/>
  <c r="O4" i="5" s="1"/>
  <c r="K3" i="5"/>
  <c r="O3" i="5" s="1"/>
  <c r="C2" i="5"/>
  <c r="D2" i="5" s="1"/>
  <c r="C8" i="5"/>
  <c r="D8" i="5" s="1"/>
  <c r="C7" i="5"/>
  <c r="D7" i="5" s="1"/>
  <c r="C6" i="5"/>
  <c r="D6" i="5" s="1"/>
  <c r="C5" i="5"/>
  <c r="D5" i="5" s="1"/>
  <c r="C4" i="5"/>
  <c r="D4" i="5" s="1"/>
  <c r="C3" i="5"/>
  <c r="D3" i="5" s="1"/>
  <c r="L4" i="5" l="1"/>
  <c r="M4" i="5" s="1"/>
  <c r="N4" i="5"/>
  <c r="L3" i="5"/>
  <c r="M3" i="5" s="1"/>
  <c r="N3" i="5"/>
  <c r="L5" i="5"/>
  <c r="M5" i="5" s="1"/>
  <c r="N5" i="5"/>
  <c r="O2" i="5"/>
  <c r="N2" i="5"/>
  <c r="G3" i="5"/>
  <c r="G7" i="5"/>
  <c r="G5" i="5"/>
  <c r="G4" i="5"/>
  <c r="G6" i="5"/>
  <c r="G8" i="5"/>
  <c r="G2" i="5"/>
  <c r="H2" i="5" s="1"/>
  <c r="F3" i="5"/>
  <c r="F7" i="5"/>
  <c r="F5" i="5"/>
  <c r="F2" i="5"/>
  <c r="F4" i="5"/>
  <c r="F6" i="5"/>
  <c r="F8" i="5"/>
  <c r="F107" i="7"/>
  <c r="E107" i="7"/>
  <c r="D107" i="7"/>
  <c r="C107" i="7"/>
  <c r="I104" i="7"/>
  <c r="H104" i="7"/>
  <c r="G104" i="7"/>
  <c r="F104" i="7"/>
  <c r="E104" i="7"/>
  <c r="D104" i="7"/>
  <c r="C104" i="7"/>
  <c r="E21" i="7"/>
  <c r="E20" i="7"/>
  <c r="A6" i="7"/>
  <c r="J2" i="6"/>
  <c r="I2" i="6"/>
  <c r="B108" i="7"/>
  <c r="I100" i="7"/>
  <c r="J100" i="7"/>
  <c r="I101" i="7"/>
  <c r="J101" i="7"/>
  <c r="G101" i="7"/>
  <c r="F101" i="7"/>
  <c r="D101" i="7"/>
  <c r="C101" i="7"/>
  <c r="G100" i="7"/>
  <c r="F100" i="7"/>
  <c r="D100" i="7"/>
  <c r="C100" i="7"/>
  <c r="B72" i="7"/>
  <c r="B71" i="7"/>
  <c r="B70" i="7"/>
  <c r="B69" i="7"/>
  <c r="B68" i="7"/>
  <c r="J67" i="7"/>
  <c r="I67" i="7"/>
  <c r="H67" i="7"/>
  <c r="G67" i="7"/>
  <c r="F67" i="7"/>
  <c r="E67" i="7"/>
  <c r="D67" i="7"/>
  <c r="C67" i="7"/>
  <c r="B67" i="7"/>
  <c r="J66" i="7"/>
  <c r="I66" i="7"/>
  <c r="H66" i="7"/>
  <c r="G66" i="7"/>
  <c r="F66" i="7"/>
  <c r="E66" i="7"/>
  <c r="D66" i="7"/>
  <c r="C66" i="7"/>
  <c r="B66" i="7"/>
  <c r="B65" i="7"/>
  <c r="B64" i="7"/>
  <c r="B63" i="7"/>
  <c r="J61" i="7"/>
  <c r="I61" i="7"/>
  <c r="H61" i="7"/>
  <c r="G61" i="7"/>
  <c r="F61" i="7"/>
  <c r="E61" i="7"/>
  <c r="D61" i="7"/>
  <c r="C61" i="7"/>
  <c r="B61" i="7"/>
  <c r="B62" i="7"/>
  <c r="H60" i="7"/>
  <c r="E60" i="7"/>
  <c r="B60" i="7"/>
  <c r="H59" i="7"/>
  <c r="H101" i="7" s="1"/>
  <c r="B59" i="7"/>
  <c r="B101" i="7" s="1"/>
  <c r="H58" i="7"/>
  <c r="H100" i="7" s="1"/>
  <c r="B58" i="7"/>
  <c r="B100" i="7" s="1"/>
  <c r="J33" i="7"/>
  <c r="J71" i="7" s="1"/>
  <c r="I33" i="7"/>
  <c r="I71" i="7" s="1"/>
  <c r="H33" i="7"/>
  <c r="H71" i="7" s="1"/>
  <c r="G33" i="7"/>
  <c r="G71" i="7" s="1"/>
  <c r="F33" i="7"/>
  <c r="F71" i="7" s="1"/>
  <c r="E33" i="7"/>
  <c r="E71" i="7" s="1"/>
  <c r="D33" i="7"/>
  <c r="D71" i="7" s="1"/>
  <c r="C33" i="7"/>
  <c r="C71" i="7" s="1"/>
  <c r="J32" i="7"/>
  <c r="J70" i="7" s="1"/>
  <c r="I32" i="7"/>
  <c r="I70" i="7" s="1"/>
  <c r="H32" i="7"/>
  <c r="H70" i="7" s="1"/>
  <c r="G32" i="7"/>
  <c r="G70" i="7" s="1"/>
  <c r="F32" i="7"/>
  <c r="F70" i="7" s="1"/>
  <c r="E32" i="7"/>
  <c r="E70" i="7" s="1"/>
  <c r="D32" i="7"/>
  <c r="D70" i="7" s="1"/>
  <c r="C32" i="7"/>
  <c r="C70" i="7" s="1"/>
  <c r="J31" i="7"/>
  <c r="J69" i="7" s="1"/>
  <c r="I31" i="7"/>
  <c r="I69" i="7" s="1"/>
  <c r="H31" i="7"/>
  <c r="H69" i="7" s="1"/>
  <c r="G31" i="7"/>
  <c r="G69" i="7" s="1"/>
  <c r="F31" i="7"/>
  <c r="F69" i="7" s="1"/>
  <c r="E31" i="7"/>
  <c r="E69" i="7" s="1"/>
  <c r="D31" i="7"/>
  <c r="D69" i="7" s="1"/>
  <c r="C31" i="7"/>
  <c r="C69" i="7" s="1"/>
  <c r="J30" i="7"/>
  <c r="J68" i="7" s="1"/>
  <c r="I30" i="7"/>
  <c r="I68" i="7" s="1"/>
  <c r="H30" i="7"/>
  <c r="H68" i="7" s="1"/>
  <c r="G30" i="7"/>
  <c r="G68" i="7" s="1"/>
  <c r="F30" i="7"/>
  <c r="F68" i="7" s="1"/>
  <c r="E30" i="7"/>
  <c r="E68" i="7" s="1"/>
  <c r="D30" i="7"/>
  <c r="D68" i="7" s="1"/>
  <c r="C30" i="7"/>
  <c r="C68" i="7" s="1"/>
  <c r="J27" i="7"/>
  <c r="J65" i="7" s="1"/>
  <c r="I27" i="7"/>
  <c r="I65" i="7" s="1"/>
  <c r="H27" i="7"/>
  <c r="H65" i="7" s="1"/>
  <c r="G27" i="7"/>
  <c r="G65" i="7" s="1"/>
  <c r="F27" i="7"/>
  <c r="F65" i="7" s="1"/>
  <c r="E27" i="7"/>
  <c r="E65" i="7" s="1"/>
  <c r="J26" i="7"/>
  <c r="J64" i="7" s="1"/>
  <c r="I26" i="7"/>
  <c r="I64" i="7" s="1"/>
  <c r="H26" i="7"/>
  <c r="H64" i="7" s="1"/>
  <c r="G26" i="7"/>
  <c r="G64" i="7" s="1"/>
  <c r="F26" i="7"/>
  <c r="F64" i="7" s="1"/>
  <c r="E26" i="7"/>
  <c r="E64" i="7" s="1"/>
  <c r="J25" i="7"/>
  <c r="J63" i="7" s="1"/>
  <c r="I25" i="7"/>
  <c r="I63" i="7" s="1"/>
  <c r="H25" i="7"/>
  <c r="H63" i="7" s="1"/>
  <c r="G25" i="7"/>
  <c r="G63" i="7" s="1"/>
  <c r="F25" i="7"/>
  <c r="F63" i="7" s="1"/>
  <c r="E25" i="7"/>
  <c r="E63" i="7" s="1"/>
  <c r="J24" i="7"/>
  <c r="J62" i="7" s="1"/>
  <c r="I24" i="7"/>
  <c r="I62" i="7" s="1"/>
  <c r="H24" i="7"/>
  <c r="H62" i="7" s="1"/>
  <c r="G24" i="7"/>
  <c r="G62" i="7" s="1"/>
  <c r="F24" i="7"/>
  <c r="F62" i="7" s="1"/>
  <c r="E24" i="7"/>
  <c r="E62" i="7" s="1"/>
  <c r="D27" i="7"/>
  <c r="D65" i="7" s="1"/>
  <c r="C27" i="7"/>
  <c r="C65" i="7" s="1"/>
  <c r="D26" i="7"/>
  <c r="D64" i="7" s="1"/>
  <c r="C26" i="7"/>
  <c r="C64" i="7" s="1"/>
  <c r="D25" i="7"/>
  <c r="D63" i="7" s="1"/>
  <c r="C25" i="7"/>
  <c r="C63" i="7" s="1"/>
  <c r="D24" i="7"/>
  <c r="D62" i="7" s="1"/>
  <c r="C24" i="7"/>
  <c r="C62" i="7" s="1"/>
  <c r="E59" i="7"/>
  <c r="E101" i="7" s="1"/>
  <c r="E58" i="7"/>
  <c r="E100" i="7" s="1"/>
  <c r="A44" i="7"/>
  <c r="A86" i="7" s="1"/>
  <c r="A7" i="7"/>
  <c r="A45" i="7" s="1"/>
  <c r="A87" i="7" s="1"/>
  <c r="P2" i="5"/>
  <c r="M2" i="5" l="1"/>
  <c r="P3" i="5"/>
  <c r="P4" i="5"/>
  <c r="P5" i="5"/>
  <c r="E2" i="5"/>
  <c r="H3" i="5"/>
  <c r="H4" i="5"/>
  <c r="H5" i="5"/>
  <c r="H6" i="5"/>
  <c r="H7" i="5"/>
  <c r="H8" i="5"/>
  <c r="E3" i="5"/>
  <c r="E4" i="5"/>
  <c r="E5" i="5"/>
  <c r="E6" i="5"/>
  <c r="E7" i="5"/>
  <c r="E8" i="5"/>
  <c r="B2" i="6"/>
  <c r="N2" i="6" s="1"/>
  <c r="D48" i="1"/>
  <c r="I5" i="5" s="1"/>
  <c r="R2" i="6"/>
  <c r="CD5" i="6"/>
  <c r="CC5" i="6" s="1"/>
  <c r="CD4" i="6"/>
  <c r="CC4" i="6" s="1"/>
  <c r="CD3" i="6"/>
  <c r="CD2" i="6"/>
  <c r="BZ5" i="6"/>
  <c r="BZ4" i="6"/>
  <c r="BY4" i="6" s="1"/>
  <c r="BZ3" i="6"/>
  <c r="BZ2" i="6"/>
  <c r="BV5" i="6"/>
  <c r="BV4" i="6"/>
  <c r="BV3" i="6"/>
  <c r="BV2" i="6"/>
  <c r="BR5" i="6"/>
  <c r="BR4" i="6"/>
  <c r="BQ4" i="6" s="1"/>
  <c r="BR3" i="6"/>
  <c r="BR2" i="6"/>
  <c r="BQ2" i="6" s="1"/>
  <c r="BN5" i="6"/>
  <c r="BN4" i="6"/>
  <c r="BN3" i="6"/>
  <c r="BN2" i="6"/>
  <c r="BM2" i="6" s="1"/>
  <c r="BF5" i="6"/>
  <c r="BF4" i="6"/>
  <c r="BF3" i="6"/>
  <c r="BF2" i="6"/>
  <c r="BJ5" i="6"/>
  <c r="BH5" i="6" s="1"/>
  <c r="BJ4" i="6"/>
  <c r="BJ3" i="6"/>
  <c r="BJ2" i="6"/>
  <c r="BI2" i="6" s="1"/>
  <c r="BM5" i="6"/>
  <c r="AX5" i="6"/>
  <c r="AX4" i="6"/>
  <c r="AX3" i="6"/>
  <c r="AX2" i="6"/>
  <c r="AT5" i="6"/>
  <c r="AT4" i="6"/>
  <c r="AT3" i="6"/>
  <c r="AT2" i="6"/>
  <c r="BB5" i="6"/>
  <c r="BB4" i="6"/>
  <c r="BB3" i="6"/>
  <c r="BB2" i="6"/>
  <c r="AP5" i="6"/>
  <c r="AP4" i="6"/>
  <c r="AP3" i="6"/>
  <c r="AP2" i="6"/>
  <c r="AL5" i="6"/>
  <c r="AL4" i="6"/>
  <c r="AL3" i="6"/>
  <c r="AL2" i="6"/>
  <c r="AH5" i="6"/>
  <c r="AH4" i="6"/>
  <c r="AH3" i="6"/>
  <c r="AH2" i="6"/>
  <c r="AD5" i="6"/>
  <c r="AD4" i="6"/>
  <c r="AD3" i="6"/>
  <c r="AD2" i="6"/>
  <c r="Z5" i="6"/>
  <c r="Z4" i="6"/>
  <c r="Z3" i="6"/>
  <c r="Z2" i="6"/>
  <c r="V5" i="6"/>
  <c r="V4" i="6"/>
  <c r="V3" i="6"/>
  <c r="V2" i="6"/>
  <c r="BQ3" i="6" l="1"/>
  <c r="BU3" i="6"/>
  <c r="BE5" i="6"/>
  <c r="BM3" i="6"/>
  <c r="BA5" i="6"/>
  <c r="BI3" i="6"/>
  <c r="BI5" i="6"/>
  <c r="BA2" i="6"/>
  <c r="BE2" i="6"/>
  <c r="BA3" i="6"/>
  <c r="BE3" i="6"/>
  <c r="BA4" i="6"/>
  <c r="BI4" i="6"/>
  <c r="BE4" i="6"/>
  <c r="BM4" i="6"/>
  <c r="BU4" i="6"/>
  <c r="BQ5" i="6"/>
  <c r="BU5" i="6"/>
  <c r="BY2" i="6"/>
  <c r="CC2" i="6"/>
  <c r="BY3" i="6"/>
  <c r="CC3" i="6"/>
  <c r="BY5" i="6"/>
  <c r="BU2" i="6"/>
  <c r="D132" i="1"/>
  <c r="D127" i="1" l="1"/>
  <c r="D57" i="1" l="1"/>
  <c r="D56" i="1"/>
  <c r="CF2" i="6"/>
  <c r="O53" i="1" l="1"/>
  <c r="O96" i="1" s="1"/>
  <c r="O132" i="1" s="1"/>
  <c r="D53" i="1"/>
  <c r="I7" i="5" s="1"/>
  <c r="P50" i="1"/>
  <c r="P93" i="1" s="1"/>
  <c r="P129" i="1" s="1"/>
  <c r="D51" i="1"/>
  <c r="D94" i="1" s="1"/>
  <c r="D130" i="1" s="1"/>
  <c r="E50" i="1"/>
  <c r="E93" i="1" s="1"/>
  <c r="E129" i="1" s="1"/>
  <c r="O48" i="1"/>
  <c r="O91" i="1" s="1"/>
  <c r="A48" i="1"/>
  <c r="A91" i="1" s="1"/>
  <c r="A127" i="1" s="1"/>
  <c r="O56" i="1"/>
  <c r="O127" i="1" l="1"/>
  <c r="Q2" i="6" s="1"/>
  <c r="M2" i="6"/>
  <c r="D96" i="1"/>
  <c r="A7" i="5" s="1"/>
  <c r="A125" i="1"/>
  <c r="A89" i="1"/>
  <c r="V57" i="1"/>
  <c r="O57" i="1"/>
  <c r="L56" i="1"/>
  <c r="W54" i="1"/>
  <c r="W97" i="1" s="1"/>
  <c r="W133" i="1" s="1"/>
  <c r="L53" i="1"/>
  <c r="L96" i="1" s="1"/>
  <c r="L132" i="1" s="1"/>
  <c r="O50" i="1"/>
  <c r="O93" i="1" s="1"/>
  <c r="O129" i="1" s="1"/>
  <c r="D50" i="1"/>
  <c r="D93" i="1" s="1"/>
  <c r="D129" i="1" s="1"/>
  <c r="A50" i="1"/>
  <c r="A93" i="1" s="1"/>
  <c r="A129" i="1" s="1"/>
  <c r="W48" i="1"/>
  <c r="W91" i="1" s="1"/>
  <c r="W127" i="1" s="1"/>
  <c r="L48" i="1"/>
  <c r="L91" i="1" s="1"/>
  <c r="L127" i="1" s="1"/>
  <c r="D91" i="1"/>
  <c r="A5" i="5" s="1"/>
  <c r="A46" i="1"/>
  <c r="F2" i="6" l="1"/>
  <c r="E2" i="6"/>
  <c r="D2" i="6"/>
  <c r="C2" i="6"/>
  <c r="BT5" i="6" l="1"/>
  <c r="BL2" i="6"/>
  <c r="CB5" i="6"/>
  <c r="AZ3" i="6"/>
  <c r="BH3" i="6"/>
  <c r="BD5" i="6"/>
  <c r="BL5" i="6"/>
  <c r="BT4" i="6"/>
  <c r="BX5" i="6"/>
  <c r="AZ2" i="6"/>
  <c r="BH4" i="6"/>
  <c r="BD4" i="6"/>
  <c r="BP3" i="6"/>
  <c r="BT3" i="6"/>
  <c r="CB2" i="6"/>
  <c r="BH2" i="6"/>
  <c r="BX4" i="6"/>
  <c r="AZ5" i="6"/>
  <c r="BD3" i="6"/>
  <c r="BL3" i="6"/>
  <c r="BT2" i="6"/>
  <c r="BX3" i="6"/>
  <c r="CB3" i="6"/>
  <c r="AZ4" i="6"/>
  <c r="BD2" i="6"/>
  <c r="BL4" i="6"/>
  <c r="BP5" i="6"/>
  <c r="BX2" i="6"/>
  <c r="BP4" i="6"/>
  <c r="CB4" i="6"/>
  <c r="BP2" i="6"/>
  <c r="AR4" i="6"/>
  <c r="AR2" i="6"/>
  <c r="AJ4" i="6"/>
  <c r="AN2" i="6"/>
  <c r="AF4" i="6"/>
  <c r="AB4" i="6"/>
  <c r="AF2" i="6"/>
  <c r="AB2" i="6"/>
  <c r="T2" i="6"/>
  <c r="X5" i="6"/>
  <c r="X3" i="6"/>
  <c r="T5" i="6"/>
  <c r="T4" i="6"/>
  <c r="AR5" i="6"/>
  <c r="AV4" i="6"/>
  <c r="AR3" i="6"/>
  <c r="AV2" i="6"/>
  <c r="AN5" i="6"/>
  <c r="AJ5" i="6"/>
  <c r="AN4" i="6"/>
  <c r="X2" i="6"/>
  <c r="T3" i="6"/>
  <c r="AJ3" i="6"/>
  <c r="AN3" i="6"/>
  <c r="AB3" i="6"/>
  <c r="AF3" i="6"/>
  <c r="AJ2" i="6"/>
  <c r="AB5" i="6"/>
  <c r="AF5" i="6"/>
  <c r="X4" i="6"/>
  <c r="AV3" i="6"/>
  <c r="AV5" i="6"/>
  <c r="AK4" i="6"/>
  <c r="AO4" i="6"/>
  <c r="Y2" i="6"/>
  <c r="U4" i="6"/>
  <c r="AO2" i="6"/>
  <c r="AC5" i="6"/>
  <c r="AC4" i="6"/>
  <c r="AC3" i="6"/>
  <c r="AC2" i="6"/>
  <c r="Y4" i="6"/>
  <c r="U2" i="6"/>
  <c r="AS4" i="6"/>
  <c r="AS2" i="6"/>
  <c r="AO3" i="6"/>
  <c r="AK3" i="6"/>
  <c r="AK2" i="6"/>
  <c r="AG5" i="6"/>
  <c r="AG4" i="6"/>
  <c r="AG3" i="6"/>
  <c r="AG2" i="6"/>
  <c r="U3" i="6"/>
  <c r="Y3" i="6"/>
  <c r="AS5" i="6"/>
  <c r="AW5" i="6"/>
  <c r="AW2" i="6"/>
  <c r="AW4" i="6"/>
  <c r="AK5" i="6"/>
  <c r="AO5" i="6"/>
  <c r="U5" i="6"/>
  <c r="Y5" i="6"/>
  <c r="AS3" i="6"/>
  <c r="AW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HIASHINO,Shigeki</author>
    <author>川人佑太</author>
    <author>Windows User</author>
    <author>YAMASAKI</author>
    <author>糸山　政光</author>
  </authors>
  <commentList>
    <comment ref="A2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４字以内。トーナメント表などに、そのまま表示されます。「中学校」や「中」は入力しない。
場合によっては本部で変更する場合があります。
☆同名の学校が府下になく、明らかに分かる場合はそのまま入力。
☆「第△」や「東西南北」などの場合は市町村名をつけて。（例）豊中七・岸和田北
☆私立は「私立・学園・学院」などは省略してください。（例）大阪星光</t>
        </r>
      </text>
    </comment>
    <comment ref="O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大阪市・豊能・三島・北河内・中河内・南河内・泉北・泉南を記入</t>
        </r>
      </text>
    </comment>
    <comment ref="W5" authorId="1" shapeId="0" xr:uid="{00000000-0006-0000-0000-000003000000}">
      <text>
        <r>
          <rPr>
            <b/>
            <sz val="16"/>
            <color indexed="81"/>
            <rFont val="ＭＳ Ｐゴシック"/>
            <family val="3"/>
            <charset val="128"/>
          </rPr>
          <t>最初に「学校名」「地区名」「所在地」「TEL」を
必ずこの部分を入力してください。</t>
        </r>
        <r>
          <rPr>
            <sz val="16"/>
            <color indexed="81"/>
            <rFont val="ＭＳ Ｐゴシック"/>
            <family val="3"/>
            <charset val="128"/>
          </rPr>
          <t xml:space="preserve">
入力後プリントアウトし、公印を捺印してください。</t>
        </r>
      </text>
    </comment>
    <comment ref="D13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外部指導者（コーチ）に登録されている方を入力ください。
この登録は、初年度に登録すると１年間有効です。
なお、外部指導者には、監督権がありません。
自校教員か他校の監督が必要です。</t>
        </r>
      </text>
    </comment>
    <comment ref="O13" authorId="3" shapeId="0" xr:uid="{00000000-0006-0000-0000-000005000000}">
      <text>
        <r>
          <rPr>
            <sz val="16"/>
            <color indexed="81"/>
            <rFont val="MS P ゴシック"/>
            <family val="3"/>
            <charset val="128"/>
          </rPr>
          <t xml:space="preserve">「引率者としての外部指導者」制度（様式１－７）を活用される場合は、監督となる教員の氏名（上段）と所属中学（下段）を入力してください。
なお、その場合、セルＤ１１の監督名欄にも
依頼した他校の監督名を入力ください。
</t>
        </r>
        <r>
          <rPr>
            <b/>
            <sz val="16"/>
            <color indexed="81"/>
            <rFont val="MS P ゴシック"/>
            <family val="3"/>
            <charset val="128"/>
          </rPr>
          <t>自校の校長・教員または、部活動指導員が引率・受付・監督をする場合は入力の必要はありません。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4" authorId="2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「引率者としての外部指導者」制度（様式１－７）を活用される場合
学校が教員の引率ができず、道場の先生や保護者の方に、引率と受付を依頼する場合に入力します。
自校の教員が引率受付監督する場合は、入力の必要はありません。
なお、ここに名前が入る場合、自校の教員が大会いないことになりますので、他校の教員に監督を依頼する必要があります。</t>
        </r>
      </text>
    </comment>
    <comment ref="C18" authorId="4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G18" authorId="4" shapeId="0" xr:uid="{00000000-0006-0000-0000-000008000000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K18" authorId="4" shapeId="0" xr:uid="{00000000-0006-0000-0000-000009000000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O18" authorId="4" shapeId="0" xr:uid="{59A4157D-D741-4C8C-AD77-ECA84CF72931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S18" authorId="4" shapeId="0" xr:uid="{CB0467ED-42A7-4DBC-934B-D15990BB58CD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W18" authorId="4" shapeId="0" xr:uid="{530BD741-85A6-4F45-B978-394DDF551307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C24" authorId="4" shapeId="0" xr:uid="{5F3ACA00-FFE6-4CD7-9B2F-2402846A6253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G24" authorId="4" shapeId="0" xr:uid="{FF9F7F3D-312E-4CF2-A7C4-01A4A4EF6135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K24" authorId="4" shapeId="0" xr:uid="{2F0C9737-AAB2-4447-AB9D-5B7957FF28B4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O24" authorId="4" shapeId="0" xr:uid="{7A8F3C83-FEAC-4407-B9E0-3A79BBCE7F85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S24" authorId="4" shapeId="0" xr:uid="{03322194-063D-432D-945E-2E0D6CFD95E6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W24" authorId="4" shapeId="0" xr:uid="{52B0DB4D-61D0-4486-AB65-82D515ABB201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C30" authorId="4" shapeId="0" xr:uid="{20C7B972-36AD-4467-9981-4C16B99A2FDF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G30" authorId="4" shapeId="0" xr:uid="{315232AC-F12C-4E69-9152-F73F3018AC99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K30" authorId="4" shapeId="0" xr:uid="{0533747B-35BC-4888-B379-AF333A168E7E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O30" authorId="4" shapeId="0" xr:uid="{35163C92-14A1-4AC1-8B0D-0DB2C074B85F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S30" authorId="4" shapeId="0" xr:uid="{AE65338D-26E7-4A09-BE9A-61E05C48399F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W30" authorId="4" shapeId="0" xr:uid="{B864227A-0BEF-446B-85EE-73C50D5D3266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C36" authorId="4" shapeId="0" xr:uid="{4BF45AD7-2BDE-488F-9EEA-F3948EFC2190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G36" authorId="4" shapeId="0" xr:uid="{05219E2B-5712-4BAD-9BF6-5E6D32C415E1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K36" authorId="4" shapeId="0" xr:uid="{90304CFC-68D4-4BDA-AC2C-15678A15DA78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O36" authorId="4" shapeId="0" xr:uid="{94E7810A-9B51-45AF-B6F7-1949B72200FC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S36" authorId="4" shapeId="0" xr:uid="{F96F6EAB-FF13-4CD3-8F89-F1411544DA04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W36" authorId="4" shapeId="0" xr:uid="{955A51A3-9500-4592-87C1-08D53491CCE6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C61" authorId="4" shapeId="0" xr:uid="{CDFC1B1E-1D50-4CBA-959F-28E2C636E461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G61" authorId="4" shapeId="0" xr:uid="{7C46BCF2-E6CB-42BC-B29C-82FA07CE037A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K61" authorId="4" shapeId="0" xr:uid="{A5784D12-9938-4C3F-8BE5-EF26B6172C87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O61" authorId="4" shapeId="0" xr:uid="{74AAE02D-F07A-4CF3-B7C9-36416928205A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S61" authorId="4" shapeId="0" xr:uid="{4AD89C4E-6585-4BA8-B0B6-A351A744E98A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W61" authorId="4" shapeId="0" xr:uid="{9B5CEC25-2CB4-4E84-9D52-D45799C13FDF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C67" authorId="4" shapeId="0" xr:uid="{C9B98DE8-9630-408C-A261-F6AD6CEFB77C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G67" authorId="4" shapeId="0" xr:uid="{1415A22E-F770-4981-908D-BF2A6A3C7E1F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K67" authorId="4" shapeId="0" xr:uid="{84D3978B-9B48-4F0C-93A2-CDEF9959E60C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O67" authorId="4" shapeId="0" xr:uid="{7A3EE15E-97E1-4C0C-B7F6-38825324E6DE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S67" authorId="4" shapeId="0" xr:uid="{A7E515F9-6B83-4B62-B6C6-31BAC8D35BA0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W67" authorId="4" shapeId="0" xr:uid="{D32DC38F-F740-47EF-8340-AAD70F17BFA9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C73" authorId="4" shapeId="0" xr:uid="{FF293602-D860-48A7-8764-6E839D4D1011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G73" authorId="4" shapeId="0" xr:uid="{204B6D40-DEA7-4C58-8CD9-FBCDD8D53E72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K73" authorId="4" shapeId="0" xr:uid="{E398BCFB-CF8A-4C6A-A646-59B990A974D0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O73" authorId="4" shapeId="0" xr:uid="{27232640-1977-45E9-828F-9C69720CE300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S73" authorId="4" shapeId="0" xr:uid="{0D917A37-D71F-448E-81CC-46CB719E9131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W73" authorId="4" shapeId="0" xr:uid="{3565E849-9243-4F10-BEDE-7983E391A352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C79" authorId="4" shapeId="0" xr:uid="{16EADCC0-6B03-4BAD-A97B-7666ED7E4C8A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G79" authorId="4" shapeId="0" xr:uid="{12D05035-E503-419F-AF40-4B0B91B006DC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K79" authorId="4" shapeId="0" xr:uid="{8A24D3B8-53CE-4038-B7C9-C06AA6A8F0F7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O79" authorId="4" shapeId="0" xr:uid="{EC16F1A4-2534-4A50-B476-A6DE23A47841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「姓」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S79" authorId="4" shapeId="0" xr:uid="{2C0FBD65-20CE-486E-8A09-EE5714BDA028}">
      <text>
        <r>
          <rPr>
            <sz val="11"/>
            <color indexed="81"/>
            <rFont val="ＭＳ Ｐゴシック"/>
            <family val="3"/>
            <charset val="128"/>
          </rPr>
          <t>姓名の</t>
        </r>
        <r>
          <rPr>
            <b/>
            <sz val="11"/>
            <color indexed="81"/>
            <rFont val="ＭＳ Ｐゴシック"/>
            <family val="3"/>
            <charset val="128"/>
          </rPr>
          <t>「名」</t>
        </r>
        <r>
          <rPr>
            <sz val="11"/>
            <color indexed="81"/>
            <rFont val="ＭＳ Ｐゴシック"/>
            <family val="3"/>
            <charset val="128"/>
          </rPr>
          <t>を入力</t>
        </r>
      </text>
    </comment>
    <comment ref="W79" authorId="4" shapeId="0" xr:uid="{A2AE1B91-D11C-4C68-AA03-4FFAC52F95F1}">
      <text>
        <r>
          <rPr>
            <sz val="11"/>
            <color indexed="81"/>
            <rFont val="ＭＳ Ｐゴシック"/>
            <family val="3"/>
            <charset val="128"/>
          </rPr>
          <t>数字で１・２・３のどれかを入力して下さい。</t>
        </r>
      </text>
    </comment>
    <comment ref="U101" authorId="4" shapeId="0" xr:uid="{00000000-0006-0000-0000-000037000000}">
      <text>
        <r>
          <rPr>
            <b/>
            <sz val="12"/>
            <color indexed="81"/>
            <rFont val="ＭＳ Ｐゴシック"/>
            <family val="3"/>
            <charset val="128"/>
          </rPr>
          <t>当日の体重は入力しないで下さい</t>
        </r>
      </text>
    </comment>
    <comment ref="U137" authorId="1" shapeId="0" xr:uid="{00000000-0006-0000-0000-000038000000}">
      <text>
        <r>
          <rPr>
            <b/>
            <sz val="12"/>
            <color indexed="81"/>
            <rFont val="ＭＳ Ｐゴシック"/>
            <family val="3"/>
            <charset val="128"/>
          </rPr>
          <t>当日の体重は入力しないで下さい</t>
        </r>
      </text>
    </comment>
  </commentList>
</comments>
</file>

<file path=xl/sharedStrings.xml><?xml version="1.0" encoding="utf-8"?>
<sst xmlns="http://schemas.openxmlformats.org/spreadsheetml/2006/main" count="347" uniqueCount="142">
  <si>
    <t>中学校</t>
    <rPh sb="0" eb="3">
      <t>チュウガッコウ</t>
    </rPh>
    <phoneticPr fontId="3"/>
  </si>
  <si>
    <t>地区</t>
    <rPh sb="0" eb="2">
      <t>チク</t>
    </rPh>
    <phoneticPr fontId="3"/>
  </si>
  <si>
    <t>学校所在地</t>
    <rPh sb="0" eb="2">
      <t>ガッコウ</t>
    </rPh>
    <rPh sb="2" eb="5">
      <t>ショザイチ</t>
    </rPh>
    <phoneticPr fontId="3"/>
  </si>
  <si>
    <t>学校長名</t>
    <rPh sb="0" eb="3">
      <t>ガッコウチョウ</t>
    </rPh>
    <rPh sb="3" eb="4">
      <t>メイ</t>
    </rPh>
    <phoneticPr fontId="3"/>
  </si>
  <si>
    <t>公印</t>
    <rPh sb="0" eb="2">
      <t>コウイン</t>
    </rPh>
    <phoneticPr fontId="3"/>
  </si>
  <si>
    <t>外部指導者</t>
    <rPh sb="0" eb="2">
      <t>ガイブ</t>
    </rPh>
    <rPh sb="2" eb="5">
      <t>シドウシャ</t>
    </rPh>
    <phoneticPr fontId="3"/>
  </si>
  <si>
    <t>※監督名</t>
    <rPh sb="1" eb="3">
      <t>カントク</t>
    </rPh>
    <rPh sb="3" eb="4">
      <t>メイ</t>
    </rPh>
    <phoneticPr fontId="3"/>
  </si>
  <si>
    <t>男　子　個　人</t>
    <rPh sb="0" eb="1">
      <t>オトコ</t>
    </rPh>
    <rPh sb="2" eb="3">
      <t>コ</t>
    </rPh>
    <rPh sb="4" eb="5">
      <t>コ</t>
    </rPh>
    <rPh sb="6" eb="7">
      <t>ジン</t>
    </rPh>
    <phoneticPr fontId="3"/>
  </si>
  <si>
    <t>男 子 ５０ ㎏ 級</t>
    <rPh sb="0" eb="1">
      <t>オトコ</t>
    </rPh>
    <rPh sb="2" eb="3">
      <t>コ</t>
    </rPh>
    <rPh sb="9" eb="10">
      <t>キュウ</t>
    </rPh>
    <phoneticPr fontId="3"/>
  </si>
  <si>
    <t>男 子 ５５ ㎏ 級</t>
    <rPh sb="0" eb="1">
      <t>オトコ</t>
    </rPh>
    <rPh sb="2" eb="3">
      <t>コ</t>
    </rPh>
    <rPh sb="9" eb="10">
      <t>キュウ</t>
    </rPh>
    <phoneticPr fontId="3"/>
  </si>
  <si>
    <t>年</t>
    <rPh sb="0" eb="1">
      <t>ネン</t>
    </rPh>
    <phoneticPr fontId="3"/>
  </si>
  <si>
    <t>男 子 ６０ ㎏ 級</t>
    <rPh sb="0" eb="1">
      <t>オトコ</t>
    </rPh>
    <rPh sb="2" eb="3">
      <t>コ</t>
    </rPh>
    <rPh sb="9" eb="10">
      <t>キュウ</t>
    </rPh>
    <phoneticPr fontId="3"/>
  </si>
  <si>
    <t>男 子 ６６ ㎏ 級</t>
    <rPh sb="0" eb="1">
      <t>オトコ</t>
    </rPh>
    <rPh sb="2" eb="3">
      <t>コ</t>
    </rPh>
    <rPh sb="9" eb="10">
      <t>キュウ</t>
    </rPh>
    <phoneticPr fontId="3"/>
  </si>
  <si>
    <t>男 子 ７３ ㎏ 級</t>
    <rPh sb="0" eb="1">
      <t>オトコ</t>
    </rPh>
    <rPh sb="2" eb="3">
      <t>コ</t>
    </rPh>
    <rPh sb="9" eb="10">
      <t>キュウ</t>
    </rPh>
    <phoneticPr fontId="3"/>
  </si>
  <si>
    <t>男 子 ８１ ㎏ 級</t>
    <rPh sb="0" eb="1">
      <t>オトコ</t>
    </rPh>
    <rPh sb="2" eb="3">
      <t>コ</t>
    </rPh>
    <rPh sb="9" eb="10">
      <t>キュウ</t>
    </rPh>
    <phoneticPr fontId="3"/>
  </si>
  <si>
    <t>男 子 ９０ ㎏ 級</t>
    <rPh sb="0" eb="1">
      <t>オトコ</t>
    </rPh>
    <rPh sb="2" eb="3">
      <t>コ</t>
    </rPh>
    <rPh sb="9" eb="10">
      <t>キュウ</t>
    </rPh>
    <phoneticPr fontId="3"/>
  </si>
  <si>
    <t>男 子 ９０ ㎏ 超 級</t>
    <rPh sb="0" eb="1">
      <t>オトコ</t>
    </rPh>
    <rPh sb="2" eb="3">
      <t>コ</t>
    </rPh>
    <rPh sb="9" eb="10">
      <t>チョウ</t>
    </rPh>
    <rPh sb="11" eb="12">
      <t>キュウ</t>
    </rPh>
    <phoneticPr fontId="3"/>
  </si>
  <si>
    <t>抽選希望順に１から記入してください。</t>
    <rPh sb="0" eb="2">
      <t>チュウセン</t>
    </rPh>
    <rPh sb="2" eb="4">
      <t>キボウ</t>
    </rPh>
    <phoneticPr fontId="3"/>
  </si>
  <si>
    <t>〒</t>
    <phoneticPr fontId="3"/>
  </si>
  <si>
    <t>TEL</t>
    <phoneticPr fontId="3"/>
  </si>
  <si>
    <t>「引率者としての外部指導者」制度を活用する場合は、※欄に必ず監督となる教員を入力</t>
    <rPh sb="1" eb="4">
      <t>インソツシャ</t>
    </rPh>
    <rPh sb="8" eb="10">
      <t>ガイブ</t>
    </rPh>
    <rPh sb="10" eb="13">
      <t>シドウシャ</t>
    </rPh>
    <rPh sb="14" eb="16">
      <t>セイド</t>
    </rPh>
    <rPh sb="17" eb="19">
      <t>カツヨウ</t>
    </rPh>
    <rPh sb="21" eb="23">
      <t>バアイ</t>
    </rPh>
    <rPh sb="26" eb="27">
      <t>ラン</t>
    </rPh>
    <rPh sb="28" eb="29">
      <t>カナラ</t>
    </rPh>
    <rPh sb="30" eb="32">
      <t>カントク</t>
    </rPh>
    <phoneticPr fontId="3"/>
  </si>
  <si>
    <t>女 子 ４４ ㎏ 級</t>
    <rPh sb="0" eb="1">
      <t>オンナ</t>
    </rPh>
    <rPh sb="2" eb="3">
      <t>コ</t>
    </rPh>
    <rPh sb="9" eb="10">
      <t>キュウ</t>
    </rPh>
    <phoneticPr fontId="3"/>
  </si>
  <si>
    <t>女 子 ４８ ㎏ 級</t>
    <rPh sb="0" eb="1">
      <t>オンナ</t>
    </rPh>
    <rPh sb="2" eb="3">
      <t>コ</t>
    </rPh>
    <rPh sb="9" eb="10">
      <t>キュウ</t>
    </rPh>
    <phoneticPr fontId="3"/>
  </si>
  <si>
    <t>女 子 ５２ ㎏ 級</t>
    <rPh sb="0" eb="1">
      <t>オンナ</t>
    </rPh>
    <rPh sb="2" eb="3">
      <t>コ</t>
    </rPh>
    <rPh sb="9" eb="10">
      <t>キュウ</t>
    </rPh>
    <phoneticPr fontId="3"/>
  </si>
  <si>
    <t>女 子 ５７ ㎏ 級</t>
    <rPh sb="0" eb="1">
      <t>オンナ</t>
    </rPh>
    <rPh sb="2" eb="3">
      <t>コ</t>
    </rPh>
    <rPh sb="9" eb="10">
      <t>キュウ</t>
    </rPh>
    <phoneticPr fontId="3"/>
  </si>
  <si>
    <t>女 子 ６３ ㎏ 級</t>
    <rPh sb="0" eb="1">
      <t>オンナ</t>
    </rPh>
    <rPh sb="2" eb="3">
      <t>コ</t>
    </rPh>
    <rPh sb="9" eb="10">
      <t>キュウ</t>
    </rPh>
    <phoneticPr fontId="3"/>
  </si>
  <si>
    <t>女 子 ７０ ㎏ 級</t>
    <rPh sb="0" eb="1">
      <t>オンナ</t>
    </rPh>
    <rPh sb="2" eb="3">
      <t>コ</t>
    </rPh>
    <rPh sb="9" eb="10">
      <t>キュウ</t>
    </rPh>
    <phoneticPr fontId="3"/>
  </si>
  <si>
    <t>女 子 ７０ ㎏ 超 級</t>
    <rPh sb="0" eb="1">
      <t>オンナ</t>
    </rPh>
    <rPh sb="2" eb="3">
      <t>コ</t>
    </rPh>
    <rPh sb="9" eb="10">
      <t>チョウ</t>
    </rPh>
    <rPh sb="11" eb="12">
      <t>キュウ</t>
    </rPh>
    <phoneticPr fontId="3"/>
  </si>
  <si>
    <t>女　子　個　人</t>
    <rPh sb="0" eb="1">
      <t>オンナ</t>
    </rPh>
    <rPh sb="2" eb="3">
      <t>コ</t>
    </rPh>
    <rPh sb="4" eb="5">
      <t>コ</t>
    </rPh>
    <rPh sb="6" eb="7">
      <t>ジン</t>
    </rPh>
    <phoneticPr fontId="3"/>
  </si>
  <si>
    <t>男　子　団　体</t>
    <rPh sb="0" eb="1">
      <t>オトコ</t>
    </rPh>
    <rPh sb="2" eb="3">
      <t>コ</t>
    </rPh>
    <rPh sb="4" eb="5">
      <t>ダン</t>
    </rPh>
    <rPh sb="6" eb="7">
      <t>カラダ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</si>
  <si>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</si>
  <si>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　年</t>
    <rPh sb="0" eb="1">
      <t>ガク</t>
    </rPh>
    <rPh sb="2" eb="3">
      <t>トシ</t>
    </rPh>
    <phoneticPr fontId="3"/>
  </si>
  <si>
    <t>段　級</t>
    <rPh sb="0" eb="1">
      <t>ダン</t>
    </rPh>
    <rPh sb="2" eb="3">
      <t>キュウ</t>
    </rPh>
    <phoneticPr fontId="3"/>
  </si>
  <si>
    <t>申込時の体重</t>
    <rPh sb="0" eb="2">
      <t>モウシコミ</t>
    </rPh>
    <rPh sb="2" eb="3">
      <t>ジ</t>
    </rPh>
    <rPh sb="4" eb="6">
      <t>タイジュウ</t>
    </rPh>
    <phoneticPr fontId="3"/>
  </si>
  <si>
    <t>試合当日の体重</t>
    <rPh sb="0" eb="2">
      <t>シアイ</t>
    </rPh>
    <rPh sb="2" eb="4">
      <t>トウジツ</t>
    </rPh>
    <rPh sb="5" eb="7">
      <t>タイジュウ</t>
    </rPh>
    <phoneticPr fontId="3"/>
  </si>
  <si>
    <t>女　子　団　体</t>
    <rPh sb="0" eb="1">
      <t>オンナ</t>
    </rPh>
    <rPh sb="2" eb="3">
      <t>コ</t>
    </rPh>
    <rPh sb="4" eb="5">
      <t>ダン</t>
    </rPh>
    <rPh sb="6" eb="7">
      <t>カラダ</t>
    </rPh>
    <phoneticPr fontId="3"/>
  </si>
  <si>
    <t>N0</t>
    <phoneticPr fontId="3"/>
  </si>
  <si>
    <t>学校名</t>
    <rPh sb="0" eb="3">
      <t>ガッコウメイ</t>
    </rPh>
    <phoneticPr fontId="3"/>
  </si>
  <si>
    <t>外部指導者登録</t>
    <rPh sb="0" eb="2">
      <t>ガイブ</t>
    </rPh>
    <rPh sb="2" eb="5">
      <t>シドウシャ</t>
    </rPh>
    <rPh sb="5" eb="7">
      <t>トウロク</t>
    </rPh>
    <phoneticPr fontId="3"/>
  </si>
  <si>
    <t>様式７</t>
    <rPh sb="0" eb="2">
      <t>ヨウシキ</t>
    </rPh>
    <phoneticPr fontId="3"/>
  </si>
  <si>
    <t>男団体</t>
    <rPh sb="0" eb="1">
      <t>オトコ</t>
    </rPh>
    <rPh sb="1" eb="3">
      <t>ダンタイ</t>
    </rPh>
    <phoneticPr fontId="3"/>
  </si>
  <si>
    <t>女団体</t>
    <rPh sb="0" eb="1">
      <t>オンナ</t>
    </rPh>
    <rPh sb="1" eb="3">
      <t>ダンタイ</t>
    </rPh>
    <phoneticPr fontId="3"/>
  </si>
  <si>
    <t>抽選番号</t>
    <rPh sb="0" eb="2">
      <t>チュウセン</t>
    </rPh>
    <rPh sb="2" eb="4">
      <t>バンゴウ</t>
    </rPh>
    <phoneticPr fontId="3"/>
  </si>
  <si>
    <t>順位</t>
    <rPh sb="0" eb="2">
      <t>ジュンイ</t>
    </rPh>
    <phoneticPr fontId="3"/>
  </si>
  <si>
    <t>大会当日に登録選手の変更は可能ですが、登録選手の追加（６人登録から７人登録に増やす</t>
    <rPh sb="0" eb="2">
      <t>タイカイ</t>
    </rPh>
    <rPh sb="2" eb="4">
      <t>トウジツ</t>
    </rPh>
    <rPh sb="5" eb="7">
      <t>トウロク</t>
    </rPh>
    <rPh sb="7" eb="9">
      <t>センシュ</t>
    </rPh>
    <rPh sb="10" eb="12">
      <t>ヘンコウ</t>
    </rPh>
    <rPh sb="13" eb="15">
      <t>カノウ</t>
    </rPh>
    <rPh sb="19" eb="21">
      <t>トウロク</t>
    </rPh>
    <rPh sb="21" eb="23">
      <t>センシュ</t>
    </rPh>
    <rPh sb="24" eb="26">
      <t>ツイカ</t>
    </rPh>
    <rPh sb="28" eb="29">
      <t>ニン</t>
    </rPh>
    <rPh sb="29" eb="31">
      <t>トウロク</t>
    </rPh>
    <rPh sb="34" eb="35">
      <t>ニン</t>
    </rPh>
    <rPh sb="35" eb="37">
      <t>トウロク</t>
    </rPh>
    <rPh sb="38" eb="39">
      <t>フ</t>
    </rPh>
    <phoneticPr fontId="3"/>
  </si>
  <si>
    <t>↓必ず確認！申込書を入力する前に読んでください。</t>
    <rPh sb="1" eb="2">
      <t>カナラ</t>
    </rPh>
    <rPh sb="3" eb="5">
      <t>カクニン</t>
    </rPh>
    <rPh sb="6" eb="9">
      <t>モウシコミショ</t>
    </rPh>
    <rPh sb="10" eb="12">
      <t>ニュウリョク</t>
    </rPh>
    <rPh sb="14" eb="15">
      <t>マエ</t>
    </rPh>
    <rPh sb="16" eb="17">
      <t>ヨ</t>
    </rPh>
    <phoneticPr fontId="3"/>
  </si>
  <si>
    <t>女 子 ４０ ㎏ 級</t>
    <rPh sb="0" eb="1">
      <t>オンナ</t>
    </rPh>
    <rPh sb="2" eb="3">
      <t>コ</t>
    </rPh>
    <rPh sb="9" eb="10">
      <t>キュウ</t>
    </rPh>
    <phoneticPr fontId="3"/>
  </si>
  <si>
    <t>・</t>
    <phoneticPr fontId="3"/>
  </si>
  <si>
    <t>すること。</t>
    <phoneticPr fontId="3"/>
  </si>
  <si>
    <t>kg</t>
    <phoneticPr fontId="3"/>
  </si>
  <si>
    <t>kg</t>
    <phoneticPr fontId="3"/>
  </si>
  <si>
    <t>当日の体重の欄には、記入しないでください。</t>
    <phoneticPr fontId="3"/>
  </si>
  <si>
    <t>先発オーダーを用紙に記入し、受付に提出してください。</t>
    <phoneticPr fontId="3"/>
  </si>
  <si>
    <t>など）はできません。</t>
    <phoneticPr fontId="3"/>
  </si>
  <si>
    <t>引率者としての外部指導者</t>
    <rPh sb="0" eb="3">
      <t>インソツシャ</t>
    </rPh>
    <rPh sb="7" eb="9">
      <t>ガイブ</t>
    </rPh>
    <rPh sb="9" eb="12">
      <t>シドウシャ</t>
    </rPh>
    <phoneticPr fontId="3"/>
  </si>
  <si>
    <t>引率者としての外部指導者外部指導者</t>
    <rPh sb="0" eb="3">
      <t>インソツシャ</t>
    </rPh>
    <rPh sb="7" eb="12">
      <t>ガイブシドウシャ</t>
    </rPh>
    <rPh sb="12" eb="14">
      <t>ガイブ</t>
    </rPh>
    <rPh sb="14" eb="17">
      <t>シドウシャ</t>
    </rPh>
    <phoneticPr fontId="3"/>
  </si>
  <si>
    <t>地区名</t>
    <rPh sb="0" eb="3">
      <t>チクメイ</t>
    </rPh>
    <phoneticPr fontId="3"/>
  </si>
  <si>
    <t>学校名</t>
    <rPh sb="0" eb="3">
      <t>ガッコウメイ</t>
    </rPh>
    <phoneticPr fontId="3"/>
  </si>
  <si>
    <t>他校監督名</t>
    <rPh sb="0" eb="2">
      <t>タコウ</t>
    </rPh>
    <rPh sb="2" eb="4">
      <t>カントク</t>
    </rPh>
    <rPh sb="4" eb="5">
      <t>メイ</t>
    </rPh>
    <phoneticPr fontId="3"/>
  </si>
  <si>
    <t>団体戦の監督は、自校の校長・教頭・教員・部活動指導員以外は認められません。</t>
    <rPh sb="0" eb="3">
      <t>ダンタイセン</t>
    </rPh>
    <rPh sb="4" eb="6">
      <t>カントク</t>
    </rPh>
    <rPh sb="8" eb="10">
      <t>ジコウ</t>
    </rPh>
    <rPh sb="11" eb="13">
      <t>コウチョウ</t>
    </rPh>
    <rPh sb="14" eb="16">
      <t>キョウトウ</t>
    </rPh>
    <rPh sb="17" eb="19">
      <t>キョウイン</t>
    </rPh>
    <rPh sb="20" eb="23">
      <t>ブカツドウ</t>
    </rPh>
    <rPh sb="23" eb="26">
      <t>シドウイン</t>
    </rPh>
    <rPh sb="26" eb="28">
      <t>イガイ</t>
    </rPh>
    <rPh sb="29" eb="30">
      <t>ミト</t>
    </rPh>
    <phoneticPr fontId="3"/>
  </si>
  <si>
    <r>
      <t>申込時は、学年･正選手､補欠等に関係なく、</t>
    </r>
    <r>
      <rPr>
        <u val="double"/>
        <sz val="11"/>
        <color indexed="8"/>
        <rFont val="ＭＳ 明朝"/>
        <family val="1"/>
        <charset val="128"/>
      </rPr>
      <t>体重の軽い順に１～記入してください。</t>
    </r>
    <phoneticPr fontId="3"/>
  </si>
  <si>
    <r>
      <rPr>
        <b/>
        <sz val="14"/>
        <color indexed="10"/>
        <rFont val="ＭＳ ゴシック"/>
        <family val="3"/>
        <charset val="128"/>
      </rPr>
      <t>←　必ず入力。</t>
    </r>
    <r>
      <rPr>
        <b/>
        <sz val="11"/>
        <rFont val="ＭＳ ゴシック"/>
        <family val="3"/>
        <charset val="128"/>
      </rPr>
      <t>トーナメント表に表示する</t>
    </r>
    <r>
      <rPr>
        <b/>
        <u/>
        <sz val="11"/>
        <rFont val="ＭＳ ゴシック"/>
        <family val="3"/>
        <charset val="128"/>
      </rPr>
      <t>校名の略称</t>
    </r>
    <r>
      <rPr>
        <b/>
        <sz val="11"/>
        <rFont val="ＭＳ ゴシック"/>
        <family val="3"/>
        <charset val="128"/>
      </rPr>
      <t>を記入してください。ただし、４文字まで。
　　　　　　　　　「中」「中学」は必要ありません。学校名が東西南北のみ、第○のみの場合は市町村名を追加してください。</t>
    </r>
    <rPh sb="2" eb="3">
      <t>カナラ</t>
    </rPh>
    <rPh sb="4" eb="6">
      <t>ニュウリョク</t>
    </rPh>
    <rPh sb="13" eb="14">
      <t>ヒョウ</t>
    </rPh>
    <rPh sb="15" eb="17">
      <t>ヒョウジ</t>
    </rPh>
    <rPh sb="19" eb="21">
      <t>コウメイ</t>
    </rPh>
    <rPh sb="22" eb="24">
      <t>リャクショウ</t>
    </rPh>
    <rPh sb="25" eb="27">
      <t>キニュウ</t>
    </rPh>
    <rPh sb="39" eb="41">
      <t>モジ</t>
    </rPh>
    <rPh sb="55" eb="56">
      <t>チュウ</t>
    </rPh>
    <rPh sb="58" eb="60">
      <t>チュウガク</t>
    </rPh>
    <rPh sb="62" eb="64">
      <t>ヒツヨウ</t>
    </rPh>
    <rPh sb="70" eb="72">
      <t>ガッコウ</t>
    </rPh>
    <rPh sb="72" eb="73">
      <t>メイ</t>
    </rPh>
    <rPh sb="74" eb="76">
      <t>トウザイ</t>
    </rPh>
    <rPh sb="76" eb="78">
      <t>ナンボク</t>
    </rPh>
    <rPh sb="81" eb="82">
      <t>ダイ</t>
    </rPh>
    <rPh sb="86" eb="88">
      <t>バアイ</t>
    </rPh>
    <rPh sb="89" eb="92">
      <t>シチョウソン</t>
    </rPh>
    <rPh sb="92" eb="93">
      <t>メイ</t>
    </rPh>
    <rPh sb="94" eb="96">
      <t>ツイカ</t>
    </rPh>
    <phoneticPr fontId="3"/>
  </si>
  <si>
    <t>顧　問　名
監　督　名</t>
    <rPh sb="0" eb="1">
      <t>コ</t>
    </rPh>
    <rPh sb="2" eb="3">
      <t>トイ</t>
    </rPh>
    <rPh sb="4" eb="5">
      <t>メイ</t>
    </rPh>
    <rPh sb="6" eb="7">
      <t>カン</t>
    </rPh>
    <rPh sb="8" eb="9">
      <t>トク</t>
    </rPh>
    <rPh sb="10" eb="11">
      <t>メイ</t>
    </rPh>
    <phoneticPr fontId="3"/>
  </si>
  <si>
    <t>大会当日、体重計測後に、上記７名より、体重の軽い順に5名の正選手と2名の補欠を選び、</t>
    <phoneticPr fontId="3"/>
  </si>
  <si>
    <t>顧問・監督</t>
    <rPh sb="0" eb="2">
      <t>コモン</t>
    </rPh>
    <rPh sb="3" eb="5">
      <t>カントク</t>
    </rPh>
    <phoneticPr fontId="3"/>
  </si>
  <si>
    <t>地区名</t>
  </si>
  <si>
    <t>学校名</t>
  </si>
  <si>
    <t>抽選番号</t>
  </si>
  <si>
    <t>50kg　氏名</t>
  </si>
  <si>
    <t>55kg　氏名</t>
  </si>
  <si>
    <t>60kg　氏名</t>
  </si>
  <si>
    <t>66kg　氏名</t>
  </si>
  <si>
    <t>73kg　氏名</t>
  </si>
  <si>
    <t>81kg　氏名</t>
  </si>
  <si>
    <t>90kg　氏名</t>
  </si>
  <si>
    <t>90kg超　氏名</t>
  </si>
  <si>
    <t>40kg　氏名</t>
  </si>
  <si>
    <t>44kg　氏名</t>
  </si>
  <si>
    <t>48kg　氏名</t>
  </si>
  <si>
    <t>52kg　氏名</t>
  </si>
  <si>
    <t>57kg　氏名</t>
  </si>
  <si>
    <t>63kg　氏名</t>
  </si>
  <si>
    <t>70kg　氏名</t>
  </si>
  <si>
    <t>70kg超　氏名</t>
  </si>
  <si>
    <t>令和３年度　大阪中学校夏季柔道大会　申し込み書</t>
    <rPh sb="0" eb="2">
      <t>レイワ</t>
    </rPh>
    <rPh sb="3" eb="5">
      <t>ネンド</t>
    </rPh>
    <rPh sb="6" eb="8">
      <t>オオサカ</t>
    </rPh>
    <rPh sb="8" eb="11">
      <t>チュウガッコウ</t>
    </rPh>
    <rPh sb="11" eb="13">
      <t>カキ</t>
    </rPh>
    <rPh sb="13" eb="15">
      <t>ジュウドウ</t>
    </rPh>
    <rPh sb="15" eb="17">
      <t>タイカイ</t>
    </rPh>
    <rPh sb="18" eb="19">
      <t>モウ</t>
    </rPh>
    <rPh sb="20" eb="21">
      <t>コ</t>
    </rPh>
    <rPh sb="22" eb="23">
      <t>ショ</t>
    </rPh>
    <phoneticPr fontId="3"/>
  </si>
  <si>
    <t>学校名</t>
    <rPh sb="0" eb="3">
      <t>ガッコウメイ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</si>
  <si>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</si>
  <si>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</si>
  <si>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体重</t>
    <rPh sb="0" eb="2">
      <t>タイジュウ</t>
    </rPh>
    <phoneticPr fontId="3"/>
  </si>
  <si>
    <t>監督名</t>
    <rPh sb="0" eb="2">
      <t>カントク</t>
    </rPh>
    <rPh sb="2" eb="3">
      <t>メイ</t>
    </rPh>
    <phoneticPr fontId="3"/>
  </si>
  <si>
    <t>段級</t>
    <rPh sb="0" eb="1">
      <t>ダン</t>
    </rPh>
    <rPh sb="1" eb="2">
      <t>キュウ</t>
    </rPh>
    <phoneticPr fontId="3"/>
  </si>
  <si>
    <t>地区</t>
    <rPh sb="0" eb="2">
      <t>チク</t>
    </rPh>
    <phoneticPr fontId="3"/>
  </si>
  <si>
    <t>男子</t>
    <rPh sb="0" eb="2">
      <t>ダンシ</t>
    </rPh>
    <phoneticPr fontId="3"/>
  </si>
  <si>
    <t>抽選番号</t>
    <rPh sb="0" eb="4">
      <t>チュウセンバンゴウ</t>
    </rPh>
    <phoneticPr fontId="3"/>
  </si>
  <si>
    <t>すること。</t>
  </si>
  <si>
    <t>・</t>
  </si>
  <si>
    <t>１７日(土)　個人戦　計量用</t>
    <rPh sb="2" eb="3">
      <t>ニチ</t>
    </rPh>
    <rPh sb="4" eb="5">
      <t>ツチ</t>
    </rPh>
    <rPh sb="7" eb="10">
      <t>コジンセン</t>
    </rPh>
    <rPh sb="11" eb="14">
      <t>ケイリョウヨウ</t>
    </rPh>
    <phoneticPr fontId="3"/>
  </si>
  <si>
    <t>大阪中体連夏季柔道大会　健康状態確認票</t>
    <rPh sb="0" eb="2">
      <t>オオサカ</t>
    </rPh>
    <rPh sb="2" eb="5">
      <t>チュウタイレン</t>
    </rPh>
    <rPh sb="5" eb="7">
      <t>カキ</t>
    </rPh>
    <rPh sb="7" eb="9">
      <t>ジュウドウ</t>
    </rPh>
    <rPh sb="9" eb="11">
      <t>タイカイ</t>
    </rPh>
    <rPh sb="12" eb="14">
      <t>ケンコウ</t>
    </rPh>
    <rPh sb="14" eb="16">
      <t>ジョウタイ</t>
    </rPh>
    <rPh sb="16" eb="18">
      <t>カクニン</t>
    </rPh>
    <rPh sb="18" eb="19">
      <t>ヒョウ</t>
    </rPh>
    <phoneticPr fontId="3"/>
  </si>
  <si>
    <t>令和３年　７月　１７日</t>
    <rPh sb="0" eb="2">
      <t>レイワ</t>
    </rPh>
    <rPh sb="3" eb="4">
      <t>ネン</t>
    </rPh>
    <rPh sb="6" eb="7">
      <t>ガツ</t>
    </rPh>
    <rPh sb="10" eb="11">
      <t>ニチ</t>
    </rPh>
    <phoneticPr fontId="3"/>
  </si>
  <si>
    <t>男子個人戦エントリー選手</t>
    <rPh sb="0" eb="2">
      <t>ダンシ</t>
    </rPh>
    <rPh sb="2" eb="4">
      <t>コジン</t>
    </rPh>
    <rPh sb="4" eb="5">
      <t>セン</t>
    </rPh>
    <rPh sb="10" eb="12">
      <t>センシュ</t>
    </rPh>
    <phoneticPr fontId="3"/>
  </si>
  <si>
    <t>50㎏級</t>
  </si>
  <si>
    <t>55㎏級</t>
  </si>
  <si>
    <t>60㎏級</t>
  </si>
  <si>
    <t>66㎏級</t>
  </si>
  <si>
    <t>73㎏級</t>
  </si>
  <si>
    <t>81㎏級</t>
  </si>
  <si>
    <t>90㎏級</t>
  </si>
  <si>
    <t>90㎏超級</t>
  </si>
  <si>
    <t>顧問(2名まで)</t>
    <rPh sb="0" eb="2">
      <t>コモン</t>
    </rPh>
    <rPh sb="4" eb="5">
      <t>メイ</t>
    </rPh>
    <phoneticPr fontId="3"/>
  </si>
  <si>
    <t>40kg級</t>
  </si>
  <si>
    <t>44kg級</t>
  </si>
  <si>
    <t>48kg級</t>
  </si>
  <si>
    <t>52kg級</t>
  </si>
  <si>
    <t>57kg級</t>
  </si>
  <si>
    <t>63kg級</t>
  </si>
  <si>
    <t>70kg級</t>
  </si>
  <si>
    <t>70kg超級</t>
  </si>
  <si>
    <t>◇</t>
    <phoneticPr fontId="3"/>
  </si>
  <si>
    <t>参加選手・顧問等、全員そろった上で、受付に提出すること。</t>
    <rPh sb="0" eb="2">
      <t>サンカ</t>
    </rPh>
    <rPh sb="2" eb="4">
      <t>センシュ</t>
    </rPh>
    <rPh sb="5" eb="7">
      <t>コモン</t>
    </rPh>
    <rPh sb="7" eb="8">
      <t>ナド</t>
    </rPh>
    <rPh sb="9" eb="11">
      <t>ゼンイン</t>
    </rPh>
    <rPh sb="15" eb="16">
      <t>ウエ</t>
    </rPh>
    <rPh sb="18" eb="20">
      <t>ウケツケ</t>
    </rPh>
    <rPh sb="21" eb="23">
      <t>テイシュツ</t>
    </rPh>
    <phoneticPr fontId="3"/>
  </si>
  <si>
    <t>急遽不参加者が出た場合は、二重線で抹消すること。</t>
    <rPh sb="0" eb="2">
      <t>キュウキョ</t>
    </rPh>
    <rPh sb="2" eb="5">
      <t>フサンカ</t>
    </rPh>
    <rPh sb="5" eb="6">
      <t>シャ</t>
    </rPh>
    <rPh sb="7" eb="8">
      <t>デ</t>
    </rPh>
    <rPh sb="9" eb="11">
      <t>バアイ</t>
    </rPh>
    <rPh sb="13" eb="16">
      <t>ニジュウセン</t>
    </rPh>
    <rPh sb="17" eb="19">
      <t>マッショウ</t>
    </rPh>
    <phoneticPr fontId="3"/>
  </si>
  <si>
    <t>令和３年　７月　１8日</t>
    <rPh sb="0" eb="2">
      <t>レイワ</t>
    </rPh>
    <rPh sb="3" eb="4">
      <t>ネン</t>
    </rPh>
    <rPh sb="6" eb="7">
      <t>ガツ</t>
    </rPh>
    <rPh sb="10" eb="11">
      <t>ニチ</t>
    </rPh>
    <phoneticPr fontId="3"/>
  </si>
  <si>
    <t>打ち込み相手</t>
    <rPh sb="0" eb="1">
      <t>ウ</t>
    </rPh>
    <rPh sb="2" eb="3">
      <t>コ</t>
    </rPh>
    <rPh sb="4" eb="6">
      <t>アイテ</t>
    </rPh>
    <phoneticPr fontId="3"/>
  </si>
  <si>
    <t>名</t>
    <rPh sb="0" eb="1">
      <t>メイ</t>
    </rPh>
    <phoneticPr fontId="3"/>
  </si>
  <si>
    <t>１8日(日)　個人戦　試合用</t>
    <rPh sb="2" eb="3">
      <t>ニチ</t>
    </rPh>
    <rPh sb="4" eb="5">
      <t>ニチ</t>
    </rPh>
    <rPh sb="7" eb="10">
      <t>コジンセン</t>
    </rPh>
    <rPh sb="11" eb="13">
      <t>シアイ</t>
    </rPh>
    <rPh sb="13" eb="14">
      <t>ヨウ</t>
    </rPh>
    <phoneticPr fontId="3"/>
  </si>
  <si>
    <t>１7日(土)　団体戦　試合用</t>
    <rPh sb="2" eb="3">
      <t>ニチ</t>
    </rPh>
    <rPh sb="4" eb="5">
      <t>ツチ</t>
    </rPh>
    <rPh sb="7" eb="10">
      <t>ダンタイセン</t>
    </rPh>
    <rPh sb="11" eb="13">
      <t>シアイ</t>
    </rPh>
    <rPh sb="13" eb="14">
      <t>ヨウ</t>
    </rPh>
    <phoneticPr fontId="3"/>
  </si>
  <si>
    <t>1人目</t>
    <rPh sb="1" eb="2">
      <t>ニン</t>
    </rPh>
    <rPh sb="2" eb="3">
      <t>メ</t>
    </rPh>
    <phoneticPr fontId="3"/>
  </si>
  <si>
    <t>2人目</t>
    <rPh sb="1" eb="2">
      <t>ニン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</si>
  <si>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</si>
  <si>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</si>
  <si>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</si>
  <si>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t>6人目</t>
    <rPh sb="1" eb="2">
      <t>ニン</t>
    </rPh>
    <rPh sb="2" eb="3">
      <t>メ</t>
    </rPh>
    <phoneticPr fontId="3"/>
  </si>
  <si>
    <t>7人目</t>
    <rPh sb="1" eb="2">
      <t>ニン</t>
    </rPh>
    <rPh sb="2" eb="3">
      <t>メ</t>
    </rPh>
    <phoneticPr fontId="3"/>
  </si>
  <si>
    <t>男子団体戦メンバー</t>
    <rPh sb="0" eb="2">
      <t>ダンシ</t>
    </rPh>
    <rPh sb="2" eb="5">
      <t>ダンタイセン</t>
    </rPh>
    <phoneticPr fontId="3"/>
  </si>
  <si>
    <t>女子団体戦メンバー</t>
    <rPh sb="0" eb="4">
      <t>ジョシダンタイ</t>
    </rPh>
    <rPh sb="4" eb="5">
      <t>イクサ</t>
    </rPh>
    <phoneticPr fontId="3"/>
  </si>
  <si>
    <t>令和３年　７月　１7日</t>
    <rPh sb="0" eb="2">
      <t>レイワ</t>
    </rPh>
    <rPh sb="3" eb="4">
      <t>ネン</t>
    </rPh>
    <rPh sb="6" eb="7">
      <t>ガツ</t>
    </rPh>
    <rPh sb="10" eb="11">
      <t>ニチ</t>
    </rPh>
    <phoneticPr fontId="3"/>
  </si>
  <si>
    <t>団体打込</t>
    <rPh sb="0" eb="2">
      <t>ダンタイ</t>
    </rPh>
    <rPh sb="2" eb="3">
      <t>ウ</t>
    </rPh>
    <rPh sb="3" eb="4">
      <t>コミ</t>
    </rPh>
    <phoneticPr fontId="3"/>
  </si>
  <si>
    <t>個人打込</t>
    <rPh sb="0" eb="2">
      <t>コジン</t>
    </rPh>
    <rPh sb="2" eb="3">
      <t>ウ</t>
    </rPh>
    <rPh sb="3" eb="4">
      <t>コミ</t>
    </rPh>
    <phoneticPr fontId="3"/>
  </si>
  <si>
    <t>女子</t>
    <rPh sb="0" eb="2">
      <t>ジョシ</t>
    </rPh>
    <phoneticPr fontId="3"/>
  </si>
  <si>
    <t>監督名</t>
    <phoneticPr fontId="3"/>
  </si>
  <si>
    <t>女子個人戦エントリー選手</t>
    <rPh sb="0" eb="2">
      <t>ジョシ</t>
    </rPh>
    <rPh sb="2" eb="4">
      <t>コジン</t>
    </rPh>
    <rPh sb="4" eb="5">
      <t>セン</t>
    </rPh>
    <rPh sb="10" eb="12">
      <t>センシュ</t>
    </rPh>
    <phoneticPr fontId="3"/>
  </si>
  <si>
    <t xml:space="preserve"> 以下に記載した人物については、新型コロナウイルス感染症に関わって、
 ６月２９日(日)～７月１６日(金)までに、
　①本校柔道部内に感染者・濃厚接触者が発生していた場合、所轄保健所(保健センター)からの
　　 指導を受けて、出場許可が出ていること。
　②37.5℃以上の発熱や咳・咽頭痛があった場合、医師の助言を踏まえて、学校長が出場を
　　 許可していること。
　③本日７月１７日(土)に３７．５℃以上の発熱がないこと。
　　の３項目を確認しております。</t>
    <rPh sb="1" eb="3">
      <t>イカ</t>
    </rPh>
    <rPh sb="4" eb="6">
      <t>キサイ</t>
    </rPh>
    <rPh sb="8" eb="10">
      <t>ジンブツ</t>
    </rPh>
    <rPh sb="16" eb="18">
      <t>シンガタ</t>
    </rPh>
    <rPh sb="25" eb="28">
      <t>カンセンショウ</t>
    </rPh>
    <rPh sb="29" eb="30">
      <t>カカ</t>
    </rPh>
    <rPh sb="37" eb="38">
      <t>ガツ</t>
    </rPh>
    <rPh sb="40" eb="41">
      <t>ニチ</t>
    </rPh>
    <rPh sb="42" eb="43">
      <t>ニチ</t>
    </rPh>
    <rPh sb="46" eb="47">
      <t>ガツ</t>
    </rPh>
    <rPh sb="49" eb="50">
      <t>ニチ</t>
    </rPh>
    <rPh sb="51" eb="52">
      <t>キン</t>
    </rPh>
    <rPh sb="61" eb="63">
      <t>ホンコウ</t>
    </rPh>
    <rPh sb="63" eb="65">
      <t>ジュウドウ</t>
    </rPh>
    <rPh sb="65" eb="66">
      <t>ブ</t>
    </rPh>
    <rPh sb="66" eb="67">
      <t>ナイ</t>
    </rPh>
    <rPh sb="68" eb="71">
      <t>カンセンシャ</t>
    </rPh>
    <rPh sb="72" eb="74">
      <t>ノウコウ</t>
    </rPh>
    <rPh sb="74" eb="77">
      <t>セッショクシャ</t>
    </rPh>
    <rPh sb="78" eb="80">
      <t>ハッセイ</t>
    </rPh>
    <rPh sb="84" eb="86">
      <t>バアイ</t>
    </rPh>
    <rPh sb="87" eb="89">
      <t>ショカツ</t>
    </rPh>
    <rPh sb="89" eb="92">
      <t>ホケンジョ</t>
    </rPh>
    <rPh sb="93" eb="95">
      <t>ホケン</t>
    </rPh>
    <rPh sb="107" eb="109">
      <t>シドウ</t>
    </rPh>
    <rPh sb="110" eb="111">
      <t>ウ</t>
    </rPh>
    <rPh sb="114" eb="116">
      <t>シュツジョウ</t>
    </rPh>
    <rPh sb="116" eb="118">
      <t>キョカ</t>
    </rPh>
    <rPh sb="119" eb="120">
      <t>デ</t>
    </rPh>
    <rPh sb="135" eb="137">
      <t>イジョウ</t>
    </rPh>
    <rPh sb="138" eb="140">
      <t>ハツネツ</t>
    </rPh>
    <rPh sb="141" eb="142">
      <t>セキ</t>
    </rPh>
    <rPh sb="143" eb="145">
      <t>イントウ</t>
    </rPh>
    <rPh sb="188" eb="190">
      <t>ホンジツ</t>
    </rPh>
    <rPh sb="191" eb="192">
      <t>ガツ</t>
    </rPh>
    <rPh sb="194" eb="195">
      <t>ニチ</t>
    </rPh>
    <rPh sb="196" eb="197">
      <t>ツチ</t>
    </rPh>
    <rPh sb="204" eb="206">
      <t>イジョウ</t>
    </rPh>
    <rPh sb="207" eb="209">
      <t>ハツネツ</t>
    </rPh>
    <rPh sb="222" eb="224">
      <t>コウモク</t>
    </rPh>
    <rPh sb="225" eb="227">
      <t>カクニン</t>
    </rPh>
    <phoneticPr fontId="3"/>
  </si>
  <si>
    <t xml:space="preserve"> 以下に記載した人物については、新型コロナウイルス感染症に関わって、
 ６月２９日(日)～７月１６日(金)までに、
　①本校柔道部内に感染者・濃厚接触者が発生していた場合、所轄保健所(保健センター)からの
　　 指導を受けて、出場許可が出ていること。
　②37.5℃以上の発熱や咳・咽頭痛があった場合、医師の助言を踏まえて、学校長が出場を
　　 許可していること。
　③本日７月１７日(土)に３７．５℃以上の発熱がないこと。
　　の３項目を確認しております。</t>
    <rPh sb="1" eb="3">
      <t>イカ</t>
    </rPh>
    <rPh sb="4" eb="6">
      <t>キサイ</t>
    </rPh>
    <rPh sb="8" eb="10">
      <t>ジンブツ</t>
    </rPh>
    <rPh sb="16" eb="18">
      <t>シンガタ</t>
    </rPh>
    <rPh sb="25" eb="28">
      <t>カンセンショウ</t>
    </rPh>
    <rPh sb="29" eb="30">
      <t>カカ</t>
    </rPh>
    <rPh sb="37" eb="38">
      <t>ガツ</t>
    </rPh>
    <rPh sb="40" eb="41">
      <t>ニチ</t>
    </rPh>
    <rPh sb="42" eb="43">
      <t>ニチ</t>
    </rPh>
    <rPh sb="46" eb="47">
      <t>ガツ</t>
    </rPh>
    <rPh sb="49" eb="50">
      <t>ニチ</t>
    </rPh>
    <rPh sb="51" eb="52">
      <t>キン</t>
    </rPh>
    <rPh sb="62" eb="64">
      <t>ホンコウ</t>
    </rPh>
    <rPh sb="64" eb="66">
      <t>ジュウドウ</t>
    </rPh>
    <rPh sb="66" eb="67">
      <t>ブ</t>
    </rPh>
    <rPh sb="67" eb="68">
      <t>ナイ</t>
    </rPh>
    <rPh sb="69" eb="72">
      <t>カンセンシャ</t>
    </rPh>
    <rPh sb="73" eb="75">
      <t>ノウコウ</t>
    </rPh>
    <rPh sb="75" eb="78">
      <t>セッショクシャ</t>
    </rPh>
    <rPh sb="79" eb="81">
      <t>ハッセイ</t>
    </rPh>
    <rPh sb="85" eb="87">
      <t>バアイ</t>
    </rPh>
    <rPh sb="88" eb="90">
      <t>ショカツ</t>
    </rPh>
    <rPh sb="90" eb="93">
      <t>ホケンジョ</t>
    </rPh>
    <rPh sb="94" eb="96">
      <t>ホケン</t>
    </rPh>
    <rPh sb="108" eb="110">
      <t>シドウ</t>
    </rPh>
    <rPh sb="111" eb="112">
      <t>ウ</t>
    </rPh>
    <rPh sb="115" eb="117">
      <t>シュツジョウ</t>
    </rPh>
    <rPh sb="117" eb="119">
      <t>キョカ</t>
    </rPh>
    <rPh sb="120" eb="121">
      <t>デ</t>
    </rPh>
    <rPh sb="136" eb="138">
      <t>イジョウ</t>
    </rPh>
    <rPh sb="139" eb="141">
      <t>ハツネツ</t>
    </rPh>
    <rPh sb="142" eb="143">
      <t>セキ</t>
    </rPh>
    <rPh sb="144" eb="146">
      <t>イントウ</t>
    </rPh>
    <rPh sb="189" eb="191">
      <t>ホンジツ</t>
    </rPh>
    <rPh sb="192" eb="193">
      <t>ガツ</t>
    </rPh>
    <rPh sb="195" eb="196">
      <t>ニチ</t>
    </rPh>
    <rPh sb="197" eb="198">
      <t>ツチ</t>
    </rPh>
    <rPh sb="205" eb="207">
      <t>イジョウ</t>
    </rPh>
    <rPh sb="208" eb="210">
      <t>ハツネツ</t>
    </rPh>
    <rPh sb="224" eb="226">
      <t>コウモク</t>
    </rPh>
    <rPh sb="227" eb="229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</si>
</sst>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24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u val="double"/>
      <sz val="11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6"/>
      <name val="BIZ UDPゴシック"/>
      <family val="3"/>
      <charset val="128"/>
    </font>
    <font>
      <b/>
      <sz val="24"/>
      <name val="BIZ UDP明朝 Medium"/>
      <family val="1"/>
      <charset val="128"/>
    </font>
    <font>
      <b/>
      <sz val="16"/>
      <color theme="0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32" fillId="4" borderId="0" applyNumberFormat="0" applyBorder="0" applyAlignment="0" applyProtection="0">
      <alignment vertical="center"/>
    </xf>
  </cellStyleXfs>
  <cellXfs count="4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3" fillId="0" borderId="23" xfId="41" applyFont="1" applyBorder="1" applyAlignment="1">
      <alignment horizontal="center" vertical="center" shrinkToFit="1"/>
    </xf>
    <xf numFmtId="0" fontId="33" fillId="0" borderId="24" xfId="41" applyFont="1" applyBorder="1" applyAlignment="1">
      <alignment horizontal="center" vertical="center" shrinkToFit="1"/>
    </xf>
    <xf numFmtId="0" fontId="33" fillId="0" borderId="25" xfId="41" applyFont="1" applyBorder="1" applyAlignment="1">
      <alignment horizontal="center" vertical="center" shrinkToFit="1"/>
    </xf>
    <xf numFmtId="0" fontId="33" fillId="0" borderId="26" xfId="41" applyFont="1" applyBorder="1" applyAlignment="1">
      <alignment horizontal="center" vertical="center" shrinkToFit="1"/>
    </xf>
    <xf numFmtId="0" fontId="33" fillId="0" borderId="27" xfId="41" applyFont="1" applyBorder="1" applyAlignment="1">
      <alignment horizontal="center" vertical="center" shrinkToFit="1"/>
    </xf>
    <xf numFmtId="0" fontId="33" fillId="0" borderId="28" xfId="41" applyFont="1" applyBorder="1" applyAlignment="1">
      <alignment horizontal="center" vertical="center" shrinkToFit="1"/>
    </xf>
    <xf numFmtId="0" fontId="1" fillId="0" borderId="0" xfId="41"/>
    <xf numFmtId="176" fontId="1" fillId="24" borderId="31" xfId="41" applyNumberFormat="1" applyFill="1" applyBorder="1" applyAlignment="1">
      <alignment horizontal="center" vertical="center" shrinkToFit="1"/>
    </xf>
    <xf numFmtId="176" fontId="1" fillId="24" borderId="32" xfId="41" applyNumberFormat="1" applyFill="1" applyBorder="1" applyAlignment="1">
      <alignment horizontal="center" vertical="center" shrinkToFit="1"/>
    </xf>
    <xf numFmtId="176" fontId="1" fillId="24" borderId="36" xfId="41" applyNumberFormat="1" applyFill="1" applyBorder="1" applyAlignment="1">
      <alignment horizontal="center" vertical="center" shrinkToFit="1"/>
    </xf>
    <xf numFmtId="176" fontId="1" fillId="24" borderId="37" xfId="41" applyNumberFormat="1" applyFill="1" applyBorder="1" applyAlignment="1">
      <alignment horizontal="center" vertical="center" shrinkToFit="1"/>
    </xf>
    <xf numFmtId="176" fontId="1" fillId="24" borderId="40" xfId="41" applyNumberFormat="1" applyFill="1" applyBorder="1" applyAlignment="1">
      <alignment horizontal="center" vertical="center" shrinkToFit="1"/>
    </xf>
    <xf numFmtId="176" fontId="1" fillId="24" borderId="41" xfId="41" applyNumberFormat="1" applyFill="1" applyBorder="1" applyAlignment="1">
      <alignment horizontal="center" vertical="center" shrinkToFit="1"/>
    </xf>
    <xf numFmtId="176" fontId="1" fillId="26" borderId="33" xfId="41" applyNumberFormat="1" applyFill="1" applyBorder="1" applyAlignment="1">
      <alignment horizontal="center" vertical="center" shrinkToFit="1"/>
    </xf>
    <xf numFmtId="176" fontId="1" fillId="26" borderId="32" xfId="41" applyNumberFormat="1" applyFill="1" applyBorder="1" applyAlignment="1">
      <alignment horizontal="center" vertical="center" shrinkToFit="1"/>
    </xf>
    <xf numFmtId="176" fontId="1" fillId="26" borderId="37" xfId="41" applyNumberFormat="1" applyFill="1" applyBorder="1" applyAlignment="1">
      <alignment horizontal="center" vertical="center" shrinkToFit="1"/>
    </xf>
    <xf numFmtId="176" fontId="1" fillId="26" borderId="41" xfId="41" applyNumberFormat="1" applyFill="1" applyBorder="1" applyAlignment="1">
      <alignment horizontal="center" vertical="center" shrinkToFit="1"/>
    </xf>
    <xf numFmtId="0" fontId="4" fillId="0" borderId="0" xfId="42" applyFont="1">
      <alignment vertical="center"/>
    </xf>
    <xf numFmtId="0" fontId="16" fillId="0" borderId="0" xfId="42">
      <alignment vertical="center"/>
    </xf>
    <xf numFmtId="0" fontId="33" fillId="0" borderId="54" xfId="41" applyFont="1" applyFill="1" applyBorder="1" applyAlignment="1">
      <alignment horizontal="center" vertical="center" shrinkToFit="1"/>
    </xf>
    <xf numFmtId="176" fontId="1" fillId="26" borderId="38" xfId="41" applyNumberFormat="1" applyFill="1" applyBorder="1" applyAlignment="1">
      <alignment horizontal="center" vertical="center" shrinkToFit="1"/>
    </xf>
    <xf numFmtId="176" fontId="1" fillId="26" borderId="42" xfId="41" applyNumberFormat="1" applyFill="1" applyBorder="1" applyAlignment="1">
      <alignment horizontal="center" vertical="center" shrinkToFit="1"/>
    </xf>
    <xf numFmtId="176" fontId="1" fillId="28" borderId="31" xfId="41" applyNumberFormat="1" applyFill="1" applyBorder="1" applyAlignment="1">
      <alignment horizontal="center" vertical="center" shrinkToFit="1"/>
    </xf>
    <xf numFmtId="176" fontId="1" fillId="28" borderId="32" xfId="41" applyNumberFormat="1" applyFill="1" applyBorder="1" applyAlignment="1">
      <alignment horizontal="center" vertical="center" shrinkToFit="1"/>
    </xf>
    <xf numFmtId="0" fontId="37" fillId="0" borderId="0" xfId="0" applyFont="1">
      <alignment vertical="center"/>
    </xf>
    <xf numFmtId="0" fontId="1" fillId="0" borderId="0" xfId="41" applyAlignment="1">
      <alignment horizontal="center"/>
    </xf>
    <xf numFmtId="176" fontId="1" fillId="25" borderId="58" xfId="41" applyNumberFormat="1" applyFill="1" applyBorder="1" applyAlignment="1">
      <alignment horizontal="center" vertical="center" shrinkToFit="1"/>
    </xf>
    <xf numFmtId="176" fontId="0" fillId="24" borderId="35" xfId="0" applyNumberFormat="1" applyFill="1" applyBorder="1" applyAlignment="1">
      <alignment horizontal="center" vertical="center" shrinkToFit="1"/>
    </xf>
    <xf numFmtId="176" fontId="0" fillId="24" borderId="36" xfId="0" applyNumberFormat="1" applyFill="1" applyBorder="1" applyAlignment="1">
      <alignment horizontal="center" vertical="center" shrinkToFit="1"/>
    </xf>
    <xf numFmtId="176" fontId="0" fillId="24" borderId="38" xfId="0" applyNumberFormat="1" applyFill="1" applyBorder="1" applyAlignment="1">
      <alignment horizontal="center" vertical="center" shrinkToFit="1"/>
    </xf>
    <xf numFmtId="176" fontId="0" fillId="24" borderId="40" xfId="0" applyNumberFormat="1" applyFill="1" applyBorder="1" applyAlignment="1">
      <alignment horizontal="center" vertical="center" shrinkToFit="1"/>
    </xf>
    <xf numFmtId="176" fontId="0" fillId="24" borderId="39" xfId="0" applyNumberFormat="1" applyFill="1" applyBorder="1" applyAlignment="1">
      <alignment horizontal="center" vertical="center" shrinkToFit="1"/>
    </xf>
    <xf numFmtId="176" fontId="1" fillId="0" borderId="77" xfId="41" applyNumberFormat="1" applyBorder="1" applyAlignment="1">
      <alignment horizontal="center" vertical="center" shrinkToFit="1"/>
    </xf>
    <xf numFmtId="176" fontId="1" fillId="30" borderId="46" xfId="41" applyNumberFormat="1" applyFill="1" applyBorder="1" applyAlignment="1">
      <alignment horizontal="center" vertical="center" shrinkToFit="1"/>
    </xf>
    <xf numFmtId="176" fontId="1" fillId="30" borderId="83" xfId="41" applyNumberFormat="1" applyFill="1" applyBorder="1" applyAlignment="1">
      <alignment horizontal="center" vertical="center" shrinkToFit="1"/>
    </xf>
    <xf numFmtId="0" fontId="7" fillId="0" borderId="82" xfId="41" applyFont="1" applyBorder="1" applyAlignment="1">
      <alignment horizontal="center" vertical="center" shrinkToFit="1"/>
    </xf>
    <xf numFmtId="0" fontId="33" fillId="0" borderId="84" xfId="41" applyFont="1" applyBorder="1" applyAlignment="1">
      <alignment horizontal="center" vertical="center" shrinkToFit="1"/>
    </xf>
    <xf numFmtId="0" fontId="33" fillId="0" borderId="25" xfId="41" applyFont="1" applyFill="1" applyBorder="1" applyAlignment="1">
      <alignment horizontal="center" vertical="center" shrinkToFit="1"/>
    </xf>
    <xf numFmtId="0" fontId="33" fillId="0" borderId="26" xfId="41" applyFont="1" applyFill="1" applyBorder="1" applyAlignment="1">
      <alignment horizontal="center" vertical="center" shrinkToFit="1"/>
    </xf>
    <xf numFmtId="0" fontId="33" fillId="0" borderId="27" xfId="41" applyFont="1" applyFill="1" applyBorder="1" applyAlignment="1">
      <alignment horizontal="center" vertical="center" shrinkToFit="1"/>
    </xf>
    <xf numFmtId="176" fontId="1" fillId="30" borderId="11" xfId="41" applyNumberFormat="1" applyFill="1" applyBorder="1" applyAlignment="1">
      <alignment horizontal="center" vertical="center" shrinkToFit="1"/>
    </xf>
    <xf numFmtId="176" fontId="1" fillId="30" borderId="47" xfId="41" applyNumberFormat="1" applyFill="1" applyBorder="1" applyAlignment="1">
      <alignment horizontal="center" vertical="center" shrinkToFit="1"/>
    </xf>
    <xf numFmtId="176" fontId="1" fillId="30" borderId="48" xfId="41" applyNumberFormat="1" applyFill="1" applyBorder="1" applyAlignment="1">
      <alignment horizontal="center" vertical="center" shrinkToFit="1"/>
    </xf>
    <xf numFmtId="176" fontId="0" fillId="24" borderId="16" xfId="0" applyNumberFormat="1" applyFill="1" applyBorder="1" applyAlignment="1">
      <alignment horizontal="center" vertical="center" shrinkToFit="1"/>
    </xf>
    <xf numFmtId="176" fontId="0" fillId="24" borderId="18" xfId="0" applyNumberFormat="1" applyFill="1" applyBorder="1" applyAlignment="1">
      <alignment horizontal="center" vertical="center" shrinkToFit="1"/>
    </xf>
    <xf numFmtId="176" fontId="1" fillId="28" borderId="30" xfId="41" applyNumberFormat="1" applyFill="1" applyBorder="1" applyAlignment="1">
      <alignment horizontal="center" vertical="center" shrinkToFit="1"/>
    </xf>
    <xf numFmtId="0" fontId="33" fillId="0" borderId="24" xfId="4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>
      <alignment vertical="center"/>
    </xf>
    <xf numFmtId="0" fontId="10" fillId="0" borderId="36" xfId="0" applyFont="1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1" fillId="24" borderId="47" xfId="41" applyNumberFormat="1" applyFill="1" applyBorder="1" applyAlignment="1">
      <alignment horizontal="center" vertical="center" shrinkToFit="1"/>
    </xf>
    <xf numFmtId="176" fontId="1" fillId="24" borderId="50" xfId="41" applyNumberFormat="1" applyFill="1" applyBorder="1" applyAlignment="1">
      <alignment horizontal="center" vertical="center" shrinkToFit="1"/>
    </xf>
    <xf numFmtId="0" fontId="1" fillId="24" borderId="30" xfId="41" applyFill="1" applyBorder="1" applyAlignment="1">
      <alignment horizontal="center"/>
    </xf>
    <xf numFmtId="0" fontId="1" fillId="24" borderId="35" xfId="41" applyFill="1" applyBorder="1" applyAlignment="1">
      <alignment horizontal="center"/>
    </xf>
    <xf numFmtId="0" fontId="1" fillId="24" borderId="39" xfId="41" applyFill="1" applyBorder="1" applyAlignment="1">
      <alignment horizontal="center"/>
    </xf>
    <xf numFmtId="0" fontId="1" fillId="27" borderId="48" xfId="41" applyFill="1" applyBorder="1" applyAlignment="1">
      <alignment horizontal="center"/>
    </xf>
    <xf numFmtId="0" fontId="1" fillId="0" borderId="47" xfId="41" applyBorder="1" applyAlignment="1">
      <alignment horizontal="center"/>
    </xf>
    <xf numFmtId="0" fontId="1" fillId="0" borderId="83" xfId="41" applyBorder="1" applyAlignment="1">
      <alignment horizontal="center"/>
    </xf>
    <xf numFmtId="0" fontId="1" fillId="27" borderId="11" xfId="41" applyFill="1" applyBorder="1" applyAlignment="1">
      <alignment horizontal="center"/>
    </xf>
    <xf numFmtId="0" fontId="1" fillId="27" borderId="47" xfId="41" applyFill="1" applyBorder="1" applyAlignment="1">
      <alignment horizontal="center"/>
    </xf>
    <xf numFmtId="0" fontId="1" fillId="26" borderId="30" xfId="41" applyFill="1" applyBorder="1" applyAlignment="1">
      <alignment horizontal="center"/>
    </xf>
    <xf numFmtId="0" fontId="1" fillId="26" borderId="35" xfId="41" applyFill="1" applyBorder="1" applyAlignment="1">
      <alignment horizontal="center"/>
    </xf>
    <xf numFmtId="0" fontId="1" fillId="26" borderId="39" xfId="41" applyFill="1" applyBorder="1" applyAlignment="1">
      <alignment horizontal="center"/>
    </xf>
    <xf numFmtId="176" fontId="1" fillId="25" borderId="35" xfId="41" applyNumberFormat="1" applyFill="1" applyBorder="1" applyAlignment="1">
      <alignment horizontal="center" vertical="center" shrinkToFit="1"/>
    </xf>
    <xf numFmtId="176" fontId="1" fillId="25" borderId="36" xfId="41" applyNumberFormat="1" applyFill="1" applyBorder="1" applyAlignment="1">
      <alignment horizontal="center" vertical="center" shrinkToFit="1"/>
    </xf>
    <xf numFmtId="176" fontId="1" fillId="25" borderId="16" xfId="41" applyNumberFormat="1" applyFill="1" applyBorder="1" applyAlignment="1">
      <alignment horizontal="center" vertical="center" shrinkToFit="1"/>
    </xf>
    <xf numFmtId="176" fontId="1" fillId="25" borderId="37" xfId="41" applyNumberFormat="1" applyFill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/>
    </xf>
    <xf numFmtId="176" fontId="0" fillId="24" borderId="30" xfId="0" applyNumberFormat="1" applyFill="1" applyBorder="1" applyAlignment="1">
      <alignment horizontal="center" vertical="center" shrinkToFit="1"/>
    </xf>
    <xf numFmtId="176" fontId="0" fillId="24" borderId="31" xfId="0" applyNumberFormat="1" applyFill="1" applyBorder="1" applyAlignment="1">
      <alignment horizontal="center" vertical="center" shrinkToFit="1"/>
    </xf>
    <xf numFmtId="176" fontId="1" fillId="25" borderId="38" xfId="41" applyNumberFormat="1" applyFill="1" applyBorder="1" applyAlignment="1">
      <alignment horizontal="center" vertical="center" shrinkToFit="1"/>
    </xf>
    <xf numFmtId="176" fontId="1" fillId="28" borderId="33" xfId="41" applyNumberFormat="1" applyFill="1" applyBorder="1" applyAlignment="1">
      <alignment horizontal="center" vertical="center" shrinkToFit="1"/>
    </xf>
    <xf numFmtId="176" fontId="0" fillId="25" borderId="38" xfId="41" applyNumberFormat="1" applyFont="1" applyFill="1" applyBorder="1" applyAlignment="1">
      <alignment horizontal="center" vertical="center" shrinkToFit="1"/>
    </xf>
    <xf numFmtId="176" fontId="0" fillId="25" borderId="36" xfId="41" applyNumberFormat="1" applyFont="1" applyFill="1" applyBorder="1" applyAlignment="1">
      <alignment horizontal="center" vertical="center" shrinkToFit="1"/>
    </xf>
    <xf numFmtId="176" fontId="0" fillId="24" borderId="52" xfId="0" applyNumberFormat="1" applyFill="1" applyBorder="1" applyAlignment="1">
      <alignment horizontal="center" vertical="center" shrinkToFit="1"/>
    </xf>
    <xf numFmtId="176" fontId="0" fillId="24" borderId="59" xfId="0" applyNumberFormat="1" applyFill="1" applyBorder="1" applyAlignment="1">
      <alignment horizontal="center" vertical="center" shrinkToFit="1"/>
    </xf>
    <xf numFmtId="176" fontId="0" fillId="24" borderId="34" xfId="0" applyNumberFormat="1" applyFill="1" applyBorder="1" applyAlignment="1">
      <alignment horizontal="center" vertical="center" shrinkToFit="1"/>
    </xf>
    <xf numFmtId="176" fontId="0" fillId="24" borderId="17" xfId="0" applyNumberFormat="1" applyFill="1" applyBorder="1" applyAlignment="1">
      <alignment horizontal="center" vertical="center" shrinkToFit="1"/>
    </xf>
    <xf numFmtId="176" fontId="0" fillId="24" borderId="19" xfId="0" applyNumberFormat="1" applyFill="1" applyBorder="1" applyAlignment="1">
      <alignment horizontal="center" vertical="center" shrinkToFit="1"/>
    </xf>
    <xf numFmtId="176" fontId="0" fillId="24" borderId="85" xfId="0" applyNumberFormat="1" applyFill="1" applyBorder="1" applyAlignment="1">
      <alignment horizontal="center" vertical="center" shrinkToFit="1"/>
    </xf>
    <xf numFmtId="176" fontId="0" fillId="24" borderId="86" xfId="0" applyNumberFormat="1" applyFill="1" applyBorder="1" applyAlignment="1">
      <alignment horizontal="center" vertical="center" shrinkToFit="1"/>
    </xf>
    <xf numFmtId="176" fontId="0" fillId="24" borderId="87" xfId="0" applyNumberFormat="1" applyFill="1" applyBorder="1" applyAlignment="1">
      <alignment horizontal="center" vertical="center" shrinkToFit="1"/>
    </xf>
    <xf numFmtId="176" fontId="1" fillId="26" borderId="31" xfId="41" applyNumberFormat="1" applyFill="1" applyBorder="1" applyAlignment="1">
      <alignment horizontal="center" vertical="center" shrinkToFit="1"/>
    </xf>
    <xf numFmtId="176" fontId="1" fillId="26" borderId="35" xfId="41" applyNumberFormat="1" applyFill="1" applyBorder="1" applyAlignment="1">
      <alignment horizontal="center" vertical="center" shrinkToFit="1"/>
    </xf>
    <xf numFmtId="176" fontId="1" fillId="26" borderId="36" xfId="41" applyNumberFormat="1" applyFill="1" applyBorder="1" applyAlignment="1">
      <alignment horizontal="center" vertical="center" shrinkToFit="1"/>
    </xf>
    <xf numFmtId="176" fontId="1" fillId="26" borderId="39" xfId="41" applyNumberFormat="1" applyFill="1" applyBorder="1" applyAlignment="1">
      <alignment horizontal="center" vertical="center" shrinkToFit="1"/>
    </xf>
    <xf numFmtId="176" fontId="1" fillId="26" borderId="40" xfId="41" applyNumberFormat="1" applyFill="1" applyBorder="1" applyAlignment="1">
      <alignment horizontal="center" vertical="center" shrinkToFit="1"/>
    </xf>
    <xf numFmtId="176" fontId="0" fillId="24" borderId="53" xfId="0" applyNumberFormat="1" applyFill="1" applyBorder="1" applyAlignment="1">
      <alignment horizontal="center" vertical="center" shrinkToFit="1"/>
    </xf>
    <xf numFmtId="176" fontId="0" fillId="24" borderId="33" xfId="0" applyNumberFormat="1" applyFill="1" applyBorder="1" applyAlignment="1">
      <alignment horizontal="center" vertical="center" shrinkToFit="1"/>
    </xf>
    <xf numFmtId="176" fontId="0" fillId="24" borderId="42" xfId="0" applyNumberFormat="1" applyFill="1" applyBorder="1" applyAlignment="1">
      <alignment horizontal="center" vertical="center" shrinkToFit="1"/>
    </xf>
    <xf numFmtId="176" fontId="1" fillId="26" borderId="53" xfId="41" applyNumberFormat="1" applyFill="1" applyBorder="1" applyAlignment="1">
      <alignment horizontal="center" vertical="center" shrinkToFit="1"/>
    </xf>
    <xf numFmtId="176" fontId="1" fillId="31" borderId="79" xfId="41" applyNumberFormat="1" applyFill="1" applyBorder="1" applyAlignment="1">
      <alignment horizontal="center" vertical="center" shrinkToFit="1"/>
    </xf>
    <xf numFmtId="176" fontId="1" fillId="31" borderId="80" xfId="41" applyNumberFormat="1" applyFill="1" applyBorder="1" applyAlignment="1">
      <alignment horizontal="center" vertical="center" shrinkToFit="1"/>
    </xf>
    <xf numFmtId="176" fontId="1" fillId="31" borderId="10" xfId="41" applyNumberFormat="1" applyFill="1" applyBorder="1" applyAlignment="1">
      <alignment horizontal="center" vertical="center" shrinkToFit="1"/>
    </xf>
    <xf numFmtId="176" fontId="1" fillId="31" borderId="0" xfId="41" applyNumberFormat="1" applyFill="1" applyBorder="1" applyAlignment="1">
      <alignment horizontal="center" vertical="center" shrinkToFit="1"/>
    </xf>
    <xf numFmtId="176" fontId="1" fillId="26" borderId="85" xfId="41" applyNumberFormat="1" applyFill="1" applyBorder="1" applyAlignment="1">
      <alignment horizontal="center" vertical="center" shrinkToFit="1"/>
    </xf>
    <xf numFmtId="176" fontId="1" fillId="26" borderId="87" xfId="41" applyNumberFormat="1" applyFill="1" applyBorder="1" applyAlignment="1">
      <alignment horizontal="center" vertical="center" shrinkToFit="1"/>
    </xf>
    <xf numFmtId="176" fontId="1" fillId="26" borderId="30" xfId="41" applyNumberFormat="1" applyFill="1" applyBorder="1" applyAlignment="1">
      <alignment horizontal="center" vertical="center" shrinkToFit="1"/>
    </xf>
    <xf numFmtId="176" fontId="1" fillId="26" borderId="16" xfId="41" applyNumberFormat="1" applyFill="1" applyBorder="1" applyAlignment="1">
      <alignment horizontal="center" vertical="center" shrinkToFit="1"/>
    </xf>
    <xf numFmtId="176" fontId="1" fillId="26" borderId="18" xfId="41" applyNumberFormat="1" applyFill="1" applyBorder="1" applyAlignment="1">
      <alignment horizontal="center" vertical="center" shrinkToFit="1"/>
    </xf>
    <xf numFmtId="0" fontId="16" fillId="31" borderId="0" xfId="42" applyFill="1">
      <alignment vertical="center"/>
    </xf>
    <xf numFmtId="0" fontId="51" fillId="0" borderId="0" xfId="0" applyFont="1">
      <alignment vertical="center"/>
    </xf>
    <xf numFmtId="0" fontId="51" fillId="0" borderId="35" xfId="0" applyFont="1" applyBorder="1">
      <alignment vertical="center"/>
    </xf>
    <xf numFmtId="0" fontId="51" fillId="0" borderId="36" xfId="0" applyFont="1" applyBorder="1" applyAlignment="1">
      <alignment horizontal="center" vertical="center"/>
    </xf>
    <xf numFmtId="0" fontId="51" fillId="0" borderId="0" xfId="0" applyFont="1" applyBorder="1">
      <alignment vertical="center"/>
    </xf>
    <xf numFmtId="0" fontId="51" fillId="0" borderId="0" xfId="0" applyFont="1" applyBorder="1" applyAlignment="1">
      <alignment horizontal="center" vertical="center" shrinkToFit="1"/>
    </xf>
    <xf numFmtId="0" fontId="51" fillId="0" borderId="44" xfId="0" applyFont="1" applyBorder="1">
      <alignment vertical="center"/>
    </xf>
    <xf numFmtId="0" fontId="51" fillId="0" borderId="45" xfId="0" applyFont="1" applyBorder="1" applyAlignment="1">
      <alignment horizontal="center" vertical="center" shrinkToFit="1"/>
    </xf>
    <xf numFmtId="0" fontId="51" fillId="0" borderId="93" xfId="0" applyFont="1" applyBorder="1">
      <alignment vertical="center"/>
    </xf>
    <xf numFmtId="0" fontId="51" fillId="0" borderId="94" xfId="0" applyFont="1" applyBorder="1" applyAlignment="1">
      <alignment horizontal="center" vertical="center" shrinkToFit="1"/>
    </xf>
    <xf numFmtId="0" fontId="51" fillId="0" borderId="101" xfId="0" applyFont="1" applyBorder="1">
      <alignment vertical="center"/>
    </xf>
    <xf numFmtId="0" fontId="51" fillId="0" borderId="100" xfId="0" applyFont="1" applyBorder="1">
      <alignment vertical="center"/>
    </xf>
    <xf numFmtId="0" fontId="51" fillId="0" borderId="89" xfId="0" applyFont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108" xfId="0" applyFont="1" applyBorder="1" applyAlignment="1">
      <alignment horizontal="center" vertical="center" shrinkToFit="1"/>
    </xf>
    <xf numFmtId="0" fontId="51" fillId="0" borderId="109" xfId="0" applyFont="1" applyBorder="1" applyAlignment="1">
      <alignment horizontal="center" vertical="center" shrinkToFit="1"/>
    </xf>
    <xf numFmtId="176" fontId="1" fillId="30" borderId="110" xfId="41" applyNumberFormat="1" applyFill="1" applyBorder="1" applyAlignment="1">
      <alignment horizontal="center" vertical="center" shrinkToFit="1"/>
    </xf>
    <xf numFmtId="176" fontId="1" fillId="25" borderId="55" xfId="41" applyNumberFormat="1" applyFill="1" applyBorder="1" applyAlignment="1">
      <alignment horizontal="center" vertical="center" shrinkToFit="1"/>
    </xf>
    <xf numFmtId="0" fontId="1" fillId="0" borderId="63" xfId="41" applyBorder="1" applyAlignment="1">
      <alignment horizontal="center"/>
    </xf>
    <xf numFmtId="0" fontId="51" fillId="0" borderId="0" xfId="0" applyFont="1" applyFill="1">
      <alignment vertical="center"/>
    </xf>
    <xf numFmtId="0" fontId="51" fillId="0" borderId="35" xfId="0" applyFont="1" applyFill="1" applyBorder="1">
      <alignment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 shrinkToFit="1"/>
    </xf>
    <xf numFmtId="0" fontId="51" fillId="0" borderId="37" xfId="0" applyFont="1" applyFill="1" applyBorder="1" applyAlignment="1">
      <alignment horizontal="center" vertical="center" shrinkToFit="1"/>
    </xf>
    <xf numFmtId="0" fontId="51" fillId="0" borderId="44" xfId="0" applyFont="1" applyFill="1" applyBorder="1">
      <alignment vertical="center"/>
    </xf>
    <xf numFmtId="0" fontId="51" fillId="0" borderId="45" xfId="0" applyFont="1" applyFill="1" applyBorder="1" applyAlignment="1">
      <alignment horizontal="center" vertical="center" shrinkToFit="1"/>
    </xf>
    <xf numFmtId="0" fontId="51" fillId="0" borderId="98" xfId="0" applyFont="1" applyFill="1" applyBorder="1" applyAlignment="1">
      <alignment horizontal="center" vertical="center" shrinkToFit="1"/>
    </xf>
    <xf numFmtId="0" fontId="51" fillId="0" borderId="93" xfId="0" applyFont="1" applyFill="1" applyBorder="1">
      <alignment vertical="center"/>
    </xf>
    <xf numFmtId="0" fontId="51" fillId="0" borderId="94" xfId="0" applyFont="1" applyFill="1" applyBorder="1" applyAlignment="1">
      <alignment horizontal="center" vertical="center" shrinkToFit="1"/>
    </xf>
    <xf numFmtId="0" fontId="51" fillId="0" borderId="99" xfId="0" applyFont="1" applyFill="1" applyBorder="1" applyAlignment="1">
      <alignment horizontal="center" vertical="center" shrinkToFit="1"/>
    </xf>
    <xf numFmtId="0" fontId="51" fillId="0" borderId="101" xfId="0" applyFont="1" applyFill="1" applyBorder="1">
      <alignment vertical="center"/>
    </xf>
    <xf numFmtId="0" fontId="51" fillId="0" borderId="100" xfId="0" applyFont="1" applyFill="1" applyBorder="1">
      <alignment vertical="center"/>
    </xf>
    <xf numFmtId="0" fontId="51" fillId="0" borderId="0" xfId="0" applyFont="1" applyFill="1" applyBorder="1">
      <alignment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1" borderId="0" xfId="0" applyFont="1" applyFill="1">
      <alignment vertical="center"/>
    </xf>
    <xf numFmtId="0" fontId="51" fillId="1" borderId="35" xfId="0" applyFont="1" applyFill="1" applyBorder="1">
      <alignment vertical="center"/>
    </xf>
    <xf numFmtId="0" fontId="51" fillId="1" borderId="36" xfId="0" applyFont="1" applyFill="1" applyBorder="1" applyAlignment="1">
      <alignment horizontal="center" vertical="center"/>
    </xf>
    <xf numFmtId="0" fontId="51" fillId="1" borderId="37" xfId="0" applyFont="1" applyFill="1" applyBorder="1" applyAlignment="1">
      <alignment horizontal="center" vertical="center"/>
    </xf>
    <xf numFmtId="0" fontId="51" fillId="1" borderId="36" xfId="0" applyFont="1" applyFill="1" applyBorder="1" applyAlignment="1">
      <alignment horizontal="center" vertical="center" shrinkToFit="1"/>
    </xf>
    <xf numFmtId="0" fontId="51" fillId="1" borderId="37" xfId="0" applyFont="1" applyFill="1" applyBorder="1" applyAlignment="1">
      <alignment horizontal="center" vertical="center" shrinkToFit="1"/>
    </xf>
    <xf numFmtId="0" fontId="51" fillId="1" borderId="44" xfId="0" applyFont="1" applyFill="1" applyBorder="1">
      <alignment vertical="center"/>
    </xf>
    <xf numFmtId="0" fontId="51" fillId="1" borderId="45" xfId="0" applyFont="1" applyFill="1" applyBorder="1" applyAlignment="1">
      <alignment horizontal="center" vertical="center" shrinkToFit="1"/>
    </xf>
    <xf numFmtId="0" fontId="51" fillId="1" borderId="98" xfId="0" applyFont="1" applyFill="1" applyBorder="1" applyAlignment="1">
      <alignment horizontal="center" vertical="center" shrinkToFit="1"/>
    </xf>
    <xf numFmtId="0" fontId="51" fillId="1" borderId="39" xfId="0" applyFont="1" applyFill="1" applyBorder="1">
      <alignment vertical="center"/>
    </xf>
    <xf numFmtId="0" fontId="51" fillId="1" borderId="40" xfId="0" applyFont="1" applyFill="1" applyBorder="1" applyAlignment="1">
      <alignment horizontal="center" vertical="center" shrinkToFit="1"/>
    </xf>
    <xf numFmtId="0" fontId="51" fillId="1" borderId="41" xfId="0" applyFont="1" applyFill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3" fillId="0" borderId="18" xfId="0" applyFont="1" applyBorder="1" applyAlignment="1" applyProtection="1">
      <alignment horizontal="right" vertical="center"/>
      <protection locked="0"/>
    </xf>
    <xf numFmtId="0" fontId="13" fillId="0" borderId="56" xfId="0" applyFont="1" applyBorder="1" applyAlignment="1" applyProtection="1">
      <alignment horizontal="right" vertical="center"/>
      <protection locked="0"/>
    </xf>
    <xf numFmtId="0" fontId="13" fillId="0" borderId="55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right" vertical="center"/>
      <protection locked="0"/>
    </xf>
    <xf numFmtId="0" fontId="13" fillId="0" borderId="55" xfId="0" applyFont="1" applyBorder="1" applyAlignment="1" applyProtection="1">
      <alignment horizontal="right" vertical="center"/>
      <protection locked="0"/>
    </xf>
    <xf numFmtId="0" fontId="13" fillId="0" borderId="55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0" fillId="0" borderId="5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56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 horizontal="left" vertical="center"/>
    </xf>
    <xf numFmtId="0" fontId="34" fillId="29" borderId="82" xfId="0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8" xfId="0" applyBorder="1">
      <alignment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6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7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5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76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78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left" vertical="center"/>
    </xf>
    <xf numFmtId="0" fontId="5" fillId="0" borderId="62" xfId="0" applyFont="1" applyBorder="1" applyAlignment="1" applyProtection="1">
      <alignment horizontal="left" vertical="center"/>
    </xf>
    <xf numFmtId="0" fontId="5" fillId="0" borderId="6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6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/>
    </xf>
    <xf numFmtId="0" fontId="2" fillId="0" borderId="80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4" fillId="0" borderId="6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center" vertical="center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</xf>
    <xf numFmtId="0" fontId="14" fillId="0" borderId="65" xfId="0" applyFont="1" applyBorder="1" applyAlignment="1" applyProtection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53" fillId="1" borderId="82" xfId="0" applyFont="1" applyFill="1" applyBorder="1" applyAlignment="1">
      <alignment horizontal="center" vertical="center"/>
    </xf>
    <xf numFmtId="0" fontId="53" fillId="1" borderId="23" xfId="0" applyFont="1" applyFill="1" applyBorder="1" applyAlignment="1">
      <alignment horizontal="center" vertical="center"/>
    </xf>
    <xf numFmtId="0" fontId="53" fillId="1" borderId="28" xfId="0" applyFont="1" applyFill="1" applyBorder="1" applyAlignment="1">
      <alignment horizontal="center" vertical="center"/>
    </xf>
    <xf numFmtId="0" fontId="52" fillId="1" borderId="0" xfId="0" applyFont="1" applyFill="1" applyAlignment="1">
      <alignment horizontal="left" vertical="center" wrapText="1"/>
    </xf>
    <xf numFmtId="0" fontId="52" fillId="1" borderId="0" xfId="0" applyFont="1" applyFill="1" applyAlignment="1">
      <alignment horizontal="right" vertical="center"/>
    </xf>
    <xf numFmtId="0" fontId="55" fillId="32" borderId="82" xfId="0" applyFont="1" applyFill="1" applyBorder="1" applyAlignment="1">
      <alignment horizontal="center" vertical="center"/>
    </xf>
    <xf numFmtId="0" fontId="55" fillId="32" borderId="23" xfId="0" applyFont="1" applyFill="1" applyBorder="1" applyAlignment="1">
      <alignment horizontal="center" vertical="center"/>
    </xf>
    <xf numFmtId="0" fontId="55" fillId="32" borderId="2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54" fillId="1" borderId="0" xfId="0" applyFont="1" applyFill="1" applyAlignment="1">
      <alignment horizontal="center" vertical="center"/>
    </xf>
    <xf numFmtId="0" fontId="51" fillId="1" borderId="89" xfId="0" applyFont="1" applyFill="1" applyBorder="1" applyAlignment="1">
      <alignment horizontal="center" vertical="center"/>
    </xf>
    <xf numFmtId="0" fontId="51" fillId="1" borderId="88" xfId="0" applyFont="1" applyFill="1" applyBorder="1" applyAlignment="1">
      <alignment horizontal="center" vertical="center"/>
    </xf>
    <xf numFmtId="0" fontId="51" fillId="1" borderId="46" xfId="0" applyFont="1" applyFill="1" applyBorder="1" applyAlignment="1">
      <alignment horizontal="center" vertical="center"/>
    </xf>
    <xf numFmtId="0" fontId="51" fillId="1" borderId="47" xfId="0" applyFont="1" applyFill="1" applyBorder="1" applyAlignment="1">
      <alignment horizontal="center" vertical="center"/>
    </xf>
    <xf numFmtId="0" fontId="51" fillId="1" borderId="83" xfId="0" applyFont="1" applyFill="1" applyBorder="1" applyAlignment="1">
      <alignment horizontal="center" vertical="center"/>
    </xf>
    <xf numFmtId="0" fontId="51" fillId="1" borderId="30" xfId="0" applyFont="1" applyFill="1" applyBorder="1" applyAlignment="1">
      <alignment horizontal="center" vertical="center"/>
    </xf>
    <xf numFmtId="0" fontId="51" fillId="1" borderId="31" xfId="0" applyFont="1" applyFill="1" applyBorder="1" applyAlignment="1">
      <alignment horizontal="center" vertical="center"/>
    </xf>
    <xf numFmtId="0" fontId="51" fillId="1" borderId="35" xfId="0" applyFont="1" applyFill="1" applyBorder="1" applyAlignment="1">
      <alignment horizontal="center" vertical="center"/>
    </xf>
    <xf numFmtId="0" fontId="51" fillId="1" borderId="36" xfId="0" applyFont="1" applyFill="1" applyBorder="1" applyAlignment="1">
      <alignment horizontal="center" vertical="center"/>
    </xf>
    <xf numFmtId="0" fontId="51" fillId="1" borderId="95" xfId="0" applyFont="1" applyFill="1" applyBorder="1" applyAlignment="1">
      <alignment horizontal="center" vertical="center"/>
    </xf>
    <xf numFmtId="0" fontId="51" fillId="1" borderId="96" xfId="0" applyFont="1" applyFill="1" applyBorder="1" applyAlignment="1">
      <alignment horizontal="center" vertical="center"/>
    </xf>
    <xf numFmtId="0" fontId="51" fillId="1" borderId="97" xfId="0" applyFont="1" applyFill="1" applyBorder="1" applyAlignment="1">
      <alignment horizontal="center" vertical="center"/>
    </xf>
    <xf numFmtId="0" fontId="51" fillId="1" borderId="32" xfId="0" applyFont="1" applyFill="1" applyBorder="1" applyAlignment="1">
      <alignment horizontal="center" vertical="center"/>
    </xf>
    <xf numFmtId="0" fontId="51" fillId="0" borderId="95" xfId="0" applyFont="1" applyFill="1" applyBorder="1" applyAlignment="1">
      <alignment horizontal="center" vertical="center"/>
    </xf>
    <xf numFmtId="0" fontId="51" fillId="0" borderId="96" xfId="0" applyFont="1" applyFill="1" applyBorder="1" applyAlignment="1">
      <alignment horizontal="center" vertical="center"/>
    </xf>
    <xf numFmtId="0" fontId="51" fillId="0" borderId="97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90" xfId="0" applyFont="1" applyFill="1" applyBorder="1" applyAlignment="1">
      <alignment horizontal="center" vertical="center"/>
    </xf>
    <xf numFmtId="0" fontId="51" fillId="0" borderId="91" xfId="0" applyFont="1" applyFill="1" applyBorder="1" applyAlignment="1">
      <alignment horizontal="center" vertical="center"/>
    </xf>
    <xf numFmtId="0" fontId="51" fillId="0" borderId="92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89" xfId="0" applyFont="1" applyFill="1" applyBorder="1" applyAlignment="1">
      <alignment horizontal="center" vertical="center"/>
    </xf>
    <xf numFmtId="0" fontId="51" fillId="0" borderId="88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83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1" fillId="0" borderId="36" xfId="0" applyFont="1" applyFill="1" applyBorder="1" applyAlignment="1">
      <alignment horizontal="center" vertical="center" shrinkToFit="1"/>
    </xf>
    <xf numFmtId="0" fontId="51" fillId="0" borderId="37" xfId="0" applyFont="1" applyFill="1" applyBorder="1" applyAlignment="1">
      <alignment horizontal="center" vertical="center" shrinkToFit="1"/>
    </xf>
    <xf numFmtId="0" fontId="51" fillId="0" borderId="40" xfId="0" applyFont="1" applyFill="1" applyBorder="1" applyAlignment="1">
      <alignment horizontal="center" vertical="center" shrinkToFit="1"/>
    </xf>
    <xf numFmtId="0" fontId="51" fillId="0" borderId="41" xfId="0" applyFont="1" applyFill="1" applyBorder="1" applyAlignment="1">
      <alignment horizontal="center" vertical="center" shrinkToFit="1"/>
    </xf>
    <xf numFmtId="0" fontId="53" fillId="0" borderId="8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103" xfId="0" applyFont="1" applyBorder="1" applyAlignment="1">
      <alignment horizontal="center" vertical="center"/>
    </xf>
    <xf numFmtId="0" fontId="51" fillId="0" borderId="106" xfId="0" applyFont="1" applyBorder="1" applyAlignment="1">
      <alignment horizontal="center" vertical="center"/>
    </xf>
    <xf numFmtId="0" fontId="51" fillId="0" borderId="107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 wrapText="1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90" xfId="0" applyFont="1" applyBorder="1" applyAlignment="1">
      <alignment horizontal="center" vertical="center"/>
    </xf>
    <xf numFmtId="0" fontId="51" fillId="0" borderId="91" xfId="0" applyFont="1" applyBorder="1" applyAlignment="1">
      <alignment horizontal="center" vertical="center"/>
    </xf>
    <xf numFmtId="0" fontId="51" fillId="0" borderId="10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 shrinkToFit="1"/>
    </xf>
    <xf numFmtId="0" fontId="51" fillId="0" borderId="37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center" vertical="center" shrinkToFit="1"/>
    </xf>
    <xf numFmtId="0" fontId="51" fillId="0" borderId="104" xfId="0" applyFont="1" applyBorder="1" applyAlignment="1">
      <alignment horizontal="center" vertical="center"/>
    </xf>
    <xf numFmtId="0" fontId="51" fillId="0" borderId="105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95" xfId="0" applyFont="1" applyBorder="1" applyAlignment="1">
      <alignment horizontal="center" vertical="center"/>
    </xf>
    <xf numFmtId="0" fontId="51" fillId="0" borderId="96" xfId="0" applyFont="1" applyBorder="1" applyAlignment="1">
      <alignment horizontal="center" vertical="center"/>
    </xf>
    <xf numFmtId="0" fontId="51" fillId="0" borderId="97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16" fillId="0" borderId="65" xfId="42" applyBorder="1" applyAlignment="1">
      <alignment horizontal="center" vertical="center"/>
    </xf>
    <xf numFmtId="0" fontId="4" fillId="0" borderId="65" xfId="42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3 H22　春季総体申込書 男女団体・個人" xfId="41" xr:uid="{00000000-0005-0000-0000-000029000000}"/>
    <cellStyle name="標準_H22 大阪中学校夏季大会申込書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38100</xdr:rowOff>
    </xdr:from>
    <xdr:to>
      <xdr:col>42</xdr:col>
      <xdr:colOff>0</xdr:colOff>
      <xdr:row>8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303276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このシートには絶対に入力しないで下さい。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4"/>
  <sheetViews>
    <sheetView tabSelected="1" view="pageBreakPreview" topLeftCell="A4" zoomScaleNormal="100" zoomScaleSheetLayoutView="100" workbookViewId="0">
      <selection activeCell="D130" sqref="D130:N131"/>
    </sheetView>
  </sheetViews>
  <sheetFormatPr defaultColWidth="3.625" defaultRowHeight="13.5"/>
  <cols>
    <col min="1" max="24" width="3.625" style="5" customWidth="1"/>
    <col min="25" max="25" width="1" style="5" customWidth="1"/>
    <col min="26" max="16384" width="3.625" style="5"/>
  </cols>
  <sheetData>
    <row r="1" spans="1:41" s="37" customFormat="1" ht="30" customHeight="1" thickBot="1">
      <c r="A1" s="224" t="s">
        <v>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</row>
    <row r="2" spans="1:41" customFormat="1" ht="35.25" customHeight="1" thickBot="1">
      <c r="A2" s="225"/>
      <c r="B2" s="226"/>
      <c r="C2" s="226"/>
      <c r="D2" s="226"/>
      <c r="E2" s="227"/>
      <c r="F2" s="245" t="s">
        <v>61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</row>
    <row r="3" spans="1:41" ht="26.25" customHeight="1">
      <c r="A3" s="235" t="s">
        <v>84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1"/>
      <c r="Z3" s="1"/>
      <c r="AA3" s="1"/>
    </row>
    <row r="4" spans="1:41" ht="26.2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1"/>
      <c r="Z4" s="1"/>
      <c r="AA4" s="1"/>
    </row>
    <row r="5" spans="1:41" ht="22.5" customHeight="1">
      <c r="A5" s="239" t="s">
        <v>57</v>
      </c>
      <c r="B5" s="240"/>
      <c r="C5" s="241"/>
      <c r="D5" s="240"/>
      <c r="E5" s="240"/>
      <c r="F5" s="240"/>
      <c r="G5" s="240"/>
      <c r="H5" s="240"/>
      <c r="I5" s="240"/>
      <c r="J5" s="240"/>
      <c r="K5" s="240"/>
      <c r="L5" s="237" t="s">
        <v>56</v>
      </c>
      <c r="M5" s="232"/>
      <c r="N5" s="238"/>
      <c r="O5" s="228"/>
      <c r="P5" s="229"/>
      <c r="Q5" s="229"/>
      <c r="R5" s="229"/>
      <c r="S5" s="229"/>
      <c r="T5" s="229"/>
      <c r="U5" s="229"/>
      <c r="V5" s="229"/>
      <c r="W5" s="232" t="s">
        <v>1</v>
      </c>
      <c r="X5" s="233"/>
      <c r="Y5" s="2"/>
      <c r="Z5" s="1"/>
      <c r="AA5" s="1"/>
      <c r="AB5" s="1"/>
    </row>
    <row r="6" spans="1:41" ht="22.5" customHeight="1">
      <c r="A6" s="242"/>
      <c r="B6" s="243"/>
      <c r="C6" s="244"/>
      <c r="D6" s="243"/>
      <c r="E6" s="243"/>
      <c r="F6" s="243"/>
      <c r="G6" s="243"/>
      <c r="H6" s="243"/>
      <c r="I6" s="243"/>
      <c r="J6" s="243"/>
      <c r="K6" s="243"/>
      <c r="L6" s="200"/>
      <c r="M6" s="194"/>
      <c r="N6" s="195"/>
      <c r="O6" s="230"/>
      <c r="P6" s="231"/>
      <c r="Q6" s="231"/>
      <c r="R6" s="231"/>
      <c r="S6" s="231"/>
      <c r="T6" s="231"/>
      <c r="U6" s="231"/>
      <c r="V6" s="231"/>
      <c r="W6" s="194"/>
      <c r="X6" s="234"/>
      <c r="Y6" s="2"/>
      <c r="Z6" s="1"/>
      <c r="AA6" s="1"/>
      <c r="AB6" s="1"/>
    </row>
    <row r="7" spans="1:41" ht="15" customHeight="1">
      <c r="A7" s="187" t="s">
        <v>2</v>
      </c>
      <c r="B7" s="188"/>
      <c r="C7" s="189"/>
      <c r="D7" s="62" t="s">
        <v>18</v>
      </c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198" t="s">
        <v>19</v>
      </c>
      <c r="P7" s="201"/>
      <c r="Q7" s="201"/>
      <c r="R7" s="201"/>
      <c r="S7" s="201"/>
      <c r="T7" s="201"/>
      <c r="U7" s="201"/>
      <c r="V7" s="201"/>
      <c r="W7" s="201"/>
      <c r="X7" s="202"/>
      <c r="Y7" s="2"/>
      <c r="Z7" s="1"/>
      <c r="AA7" s="1"/>
      <c r="AB7" s="1"/>
    </row>
    <row r="8" spans="1:41" ht="15" customHeight="1">
      <c r="A8" s="190"/>
      <c r="B8" s="191"/>
      <c r="C8" s="192"/>
      <c r="D8" s="207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199"/>
      <c r="P8" s="203"/>
      <c r="Q8" s="203"/>
      <c r="R8" s="203"/>
      <c r="S8" s="203"/>
      <c r="T8" s="203"/>
      <c r="U8" s="203"/>
      <c r="V8" s="203"/>
      <c r="W8" s="203"/>
      <c r="X8" s="204"/>
      <c r="Y8" s="2"/>
      <c r="Z8" s="1"/>
      <c r="AA8" s="1"/>
      <c r="AB8" s="1"/>
    </row>
    <row r="9" spans="1:41" ht="15" customHeight="1">
      <c r="A9" s="193"/>
      <c r="B9" s="194"/>
      <c r="C9" s="195"/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200"/>
      <c r="P9" s="205"/>
      <c r="Q9" s="205"/>
      <c r="R9" s="205"/>
      <c r="S9" s="205"/>
      <c r="T9" s="205"/>
      <c r="U9" s="205"/>
      <c r="V9" s="205"/>
      <c r="W9" s="205"/>
      <c r="X9" s="206"/>
      <c r="Y9" s="2"/>
      <c r="Z9" s="1"/>
      <c r="AA9" s="1"/>
      <c r="AB9" s="1"/>
    </row>
    <row r="10" spans="1:41" ht="22.5" customHeight="1">
      <c r="A10" s="214" t="s">
        <v>62</v>
      </c>
      <c r="B10" s="188"/>
      <c r="C10" s="189"/>
      <c r="D10" s="218"/>
      <c r="E10" s="219"/>
      <c r="F10" s="219"/>
      <c r="G10" s="219"/>
      <c r="H10" s="219"/>
      <c r="I10" s="219"/>
      <c r="J10" s="219"/>
      <c r="K10" s="220"/>
      <c r="L10" s="198" t="s">
        <v>3</v>
      </c>
      <c r="M10" s="188"/>
      <c r="N10" s="189"/>
      <c r="O10" s="218"/>
      <c r="P10" s="219"/>
      <c r="Q10" s="219"/>
      <c r="R10" s="219"/>
      <c r="S10" s="219"/>
      <c r="T10" s="219"/>
      <c r="U10" s="219"/>
      <c r="V10" s="219"/>
      <c r="W10" s="188"/>
      <c r="X10" s="248"/>
      <c r="Y10" s="2"/>
      <c r="Z10" s="1"/>
      <c r="AA10" s="1"/>
      <c r="AB10" s="1"/>
    </row>
    <row r="11" spans="1:41" ht="22.5" customHeight="1" thickBot="1">
      <c r="A11" s="215"/>
      <c r="B11" s="216"/>
      <c r="C11" s="217"/>
      <c r="D11" s="221"/>
      <c r="E11" s="222"/>
      <c r="F11" s="222"/>
      <c r="G11" s="222"/>
      <c r="H11" s="222"/>
      <c r="I11" s="222"/>
      <c r="J11" s="222"/>
      <c r="K11" s="223"/>
      <c r="L11" s="247"/>
      <c r="M11" s="216"/>
      <c r="N11" s="217"/>
      <c r="O11" s="221"/>
      <c r="P11" s="222"/>
      <c r="Q11" s="222"/>
      <c r="R11" s="222"/>
      <c r="S11" s="222"/>
      <c r="T11" s="222"/>
      <c r="U11" s="222"/>
      <c r="V11" s="222"/>
      <c r="W11" s="216" t="s">
        <v>4</v>
      </c>
      <c r="X11" s="249"/>
      <c r="Y11" s="2"/>
      <c r="Z11" s="1"/>
      <c r="AA11" s="1"/>
      <c r="AB11" s="1"/>
    </row>
    <row r="12" spans="1:41" ht="7.5" customHeight="1" thickBot="1">
      <c r="A12" s="60"/>
      <c r="B12" s="60"/>
      <c r="C12" s="60"/>
      <c r="D12" s="66"/>
      <c r="E12" s="66"/>
      <c r="F12" s="66"/>
      <c r="G12" s="66"/>
      <c r="H12" s="66"/>
      <c r="I12" s="66"/>
      <c r="J12" s="66"/>
      <c r="K12" s="66"/>
      <c r="L12" s="60"/>
      <c r="M12" s="60"/>
      <c r="N12" s="60"/>
      <c r="O12" s="66"/>
      <c r="P12" s="66"/>
      <c r="Q12" s="66"/>
      <c r="R12" s="66"/>
      <c r="S12" s="66"/>
      <c r="T12" s="66"/>
      <c r="U12" s="66"/>
      <c r="V12" s="66"/>
      <c r="W12" s="60"/>
      <c r="X12" s="60"/>
      <c r="Y12" s="67"/>
      <c r="Z12" s="1"/>
      <c r="AA12" s="1"/>
      <c r="AB12" s="1"/>
    </row>
    <row r="13" spans="1:41" ht="22.5" customHeight="1">
      <c r="A13" s="250" t="s">
        <v>5</v>
      </c>
      <c r="B13" s="251"/>
      <c r="C13" s="252"/>
      <c r="D13" s="256"/>
      <c r="E13" s="257"/>
      <c r="F13" s="257"/>
      <c r="G13" s="257"/>
      <c r="H13" s="257"/>
      <c r="I13" s="257"/>
      <c r="J13" s="257"/>
      <c r="K13" s="258"/>
      <c r="L13" s="237" t="s">
        <v>6</v>
      </c>
      <c r="M13" s="232"/>
      <c r="N13" s="238"/>
      <c r="O13" s="259"/>
      <c r="P13" s="260"/>
      <c r="Q13" s="260"/>
      <c r="R13" s="260"/>
      <c r="S13" s="260"/>
      <c r="T13" s="260"/>
      <c r="U13" s="260"/>
      <c r="V13" s="260"/>
      <c r="W13" s="260"/>
      <c r="X13" s="261"/>
      <c r="Y13" s="2"/>
      <c r="Z13" s="1"/>
      <c r="AA13" s="1"/>
      <c r="AB13" s="1"/>
    </row>
    <row r="14" spans="1:41" ht="22.5" customHeight="1" thickBot="1">
      <c r="A14" s="253" t="s">
        <v>54</v>
      </c>
      <c r="B14" s="254"/>
      <c r="C14" s="255"/>
      <c r="D14" s="221"/>
      <c r="E14" s="222"/>
      <c r="F14" s="222"/>
      <c r="G14" s="222"/>
      <c r="H14" s="222"/>
      <c r="I14" s="222"/>
      <c r="J14" s="222"/>
      <c r="K14" s="223"/>
      <c r="L14" s="247"/>
      <c r="M14" s="216"/>
      <c r="N14" s="217"/>
      <c r="O14" s="262"/>
      <c r="P14" s="263"/>
      <c r="Q14" s="263"/>
      <c r="R14" s="263"/>
      <c r="S14" s="263"/>
      <c r="T14" s="263"/>
      <c r="U14" s="263"/>
      <c r="V14" s="216" t="s">
        <v>0</v>
      </c>
      <c r="W14" s="216"/>
      <c r="X14" s="249"/>
      <c r="Y14" s="2"/>
      <c r="Z14" s="1"/>
      <c r="AA14" s="1"/>
      <c r="AB14" s="1"/>
    </row>
    <row r="15" spans="1:41" ht="22.5" customHeight="1">
      <c r="A15" s="213" t="s">
        <v>7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</row>
    <row r="16" spans="1:41" ht="22.5" customHeight="1" thickBo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</row>
    <row r="17" spans="1:24" s="6" customFormat="1" ht="20.25" customHeight="1">
      <c r="A17" s="182" t="s">
        <v>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4"/>
      <c r="M17" s="182" t="s">
        <v>9</v>
      </c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4"/>
    </row>
    <row r="18" spans="1:24" s="6" customFormat="1" ht="20.25" customHeight="1">
      <c r="A18" s="180">
        <v>1</v>
      </c>
      <c r="B18" s="181"/>
      <c r="C18" s="176"/>
      <c r="D18" s="177"/>
      <c r="E18" s="177"/>
      <c r="F18" s="177"/>
      <c r="G18" s="174"/>
      <c r="H18" s="174"/>
      <c r="I18" s="174"/>
      <c r="J18" s="175"/>
      <c r="K18" s="68"/>
      <c r="L18" s="7" t="s">
        <v>10</v>
      </c>
      <c r="M18" s="180">
        <v>1</v>
      </c>
      <c r="N18" s="181"/>
      <c r="O18" s="176"/>
      <c r="P18" s="177"/>
      <c r="Q18" s="177"/>
      <c r="R18" s="177"/>
      <c r="S18" s="174"/>
      <c r="T18" s="174"/>
      <c r="U18" s="174"/>
      <c r="V18" s="175"/>
      <c r="W18" s="68"/>
      <c r="X18" s="7" t="s">
        <v>10</v>
      </c>
    </row>
    <row r="19" spans="1:24" s="6" customFormat="1" ht="20.25" customHeight="1">
      <c r="A19" s="180">
        <v>2</v>
      </c>
      <c r="B19" s="181"/>
      <c r="C19" s="176"/>
      <c r="D19" s="177"/>
      <c r="E19" s="177"/>
      <c r="F19" s="177"/>
      <c r="G19" s="178"/>
      <c r="H19" s="178"/>
      <c r="I19" s="178"/>
      <c r="J19" s="179"/>
      <c r="K19" s="68"/>
      <c r="L19" s="7" t="s">
        <v>10</v>
      </c>
      <c r="M19" s="180">
        <v>2</v>
      </c>
      <c r="N19" s="181"/>
      <c r="O19" s="176"/>
      <c r="P19" s="177"/>
      <c r="Q19" s="177"/>
      <c r="R19" s="177"/>
      <c r="S19" s="178"/>
      <c r="T19" s="178"/>
      <c r="U19" s="178"/>
      <c r="V19" s="179"/>
      <c r="W19" s="68"/>
      <c r="X19" s="7" t="s">
        <v>10</v>
      </c>
    </row>
    <row r="20" spans="1:24" s="6" customFormat="1" ht="20.25" customHeight="1">
      <c r="A20" s="180">
        <v>3</v>
      </c>
      <c r="B20" s="181"/>
      <c r="C20" s="176"/>
      <c r="D20" s="177"/>
      <c r="E20" s="177"/>
      <c r="F20" s="177"/>
      <c r="G20" s="178"/>
      <c r="H20" s="178"/>
      <c r="I20" s="178"/>
      <c r="J20" s="179"/>
      <c r="K20" s="68"/>
      <c r="L20" s="7" t="s">
        <v>10</v>
      </c>
      <c r="M20" s="180">
        <v>3</v>
      </c>
      <c r="N20" s="181"/>
      <c r="O20" s="176"/>
      <c r="P20" s="177"/>
      <c r="Q20" s="177"/>
      <c r="R20" s="177"/>
      <c r="S20" s="178"/>
      <c r="T20" s="178"/>
      <c r="U20" s="178"/>
      <c r="V20" s="179"/>
      <c r="W20" s="68"/>
      <c r="X20" s="7" t="s">
        <v>10</v>
      </c>
    </row>
    <row r="21" spans="1:24" s="6" customFormat="1" ht="20.25" customHeight="1" thickBot="1">
      <c r="A21" s="170">
        <v>4</v>
      </c>
      <c r="B21" s="171"/>
      <c r="C21" s="172"/>
      <c r="D21" s="173"/>
      <c r="E21" s="173"/>
      <c r="F21" s="173"/>
      <c r="G21" s="185"/>
      <c r="H21" s="185"/>
      <c r="I21" s="185"/>
      <c r="J21" s="186"/>
      <c r="K21" s="69"/>
      <c r="L21" s="8" t="s">
        <v>10</v>
      </c>
      <c r="M21" s="170">
        <v>4</v>
      </c>
      <c r="N21" s="171"/>
      <c r="O21" s="172"/>
      <c r="P21" s="173"/>
      <c r="Q21" s="173"/>
      <c r="R21" s="173"/>
      <c r="S21" s="185"/>
      <c r="T21" s="185"/>
      <c r="U21" s="185"/>
      <c r="V21" s="186"/>
      <c r="W21" s="69"/>
      <c r="X21" s="8" t="s">
        <v>10</v>
      </c>
    </row>
    <row r="22" spans="1:24" ht="14.25" thickBot="1"/>
    <row r="23" spans="1:24" s="6" customFormat="1" ht="20.25" customHeight="1">
      <c r="A23" s="182" t="s">
        <v>11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4"/>
      <c r="M23" s="182" t="s">
        <v>12</v>
      </c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4"/>
    </row>
    <row r="24" spans="1:24" s="6" customFormat="1" ht="20.25" customHeight="1">
      <c r="A24" s="180">
        <v>1</v>
      </c>
      <c r="B24" s="181"/>
      <c r="C24" s="176"/>
      <c r="D24" s="177"/>
      <c r="E24" s="177"/>
      <c r="F24" s="177"/>
      <c r="G24" s="174"/>
      <c r="H24" s="174"/>
      <c r="I24" s="174"/>
      <c r="J24" s="175"/>
      <c r="K24" s="68"/>
      <c r="L24" s="7" t="s">
        <v>10</v>
      </c>
      <c r="M24" s="180">
        <v>1</v>
      </c>
      <c r="N24" s="181"/>
      <c r="O24" s="176"/>
      <c r="P24" s="177"/>
      <c r="Q24" s="177"/>
      <c r="R24" s="177"/>
      <c r="S24" s="174"/>
      <c r="T24" s="174"/>
      <c r="U24" s="174"/>
      <c r="V24" s="175"/>
      <c r="W24" s="68"/>
      <c r="X24" s="7" t="s">
        <v>10</v>
      </c>
    </row>
    <row r="25" spans="1:24" s="6" customFormat="1" ht="20.25" customHeight="1">
      <c r="A25" s="180">
        <v>2</v>
      </c>
      <c r="B25" s="181"/>
      <c r="C25" s="176"/>
      <c r="D25" s="177"/>
      <c r="E25" s="177"/>
      <c r="F25" s="177"/>
      <c r="G25" s="178"/>
      <c r="H25" s="178"/>
      <c r="I25" s="178"/>
      <c r="J25" s="179"/>
      <c r="K25" s="68"/>
      <c r="L25" s="7" t="s">
        <v>10</v>
      </c>
      <c r="M25" s="180">
        <v>2</v>
      </c>
      <c r="N25" s="181"/>
      <c r="O25" s="176"/>
      <c r="P25" s="177"/>
      <c r="Q25" s="177"/>
      <c r="R25" s="177"/>
      <c r="S25" s="178"/>
      <c r="T25" s="178"/>
      <c r="U25" s="178"/>
      <c r="V25" s="179"/>
      <c r="W25" s="68"/>
      <c r="X25" s="7" t="s">
        <v>10</v>
      </c>
    </row>
    <row r="26" spans="1:24" s="6" customFormat="1" ht="20.25" customHeight="1">
      <c r="A26" s="180">
        <v>3</v>
      </c>
      <c r="B26" s="181"/>
      <c r="C26" s="176"/>
      <c r="D26" s="177"/>
      <c r="E26" s="177"/>
      <c r="F26" s="177"/>
      <c r="G26" s="178"/>
      <c r="H26" s="178"/>
      <c r="I26" s="178"/>
      <c r="J26" s="179"/>
      <c r="K26" s="68"/>
      <c r="L26" s="7" t="s">
        <v>10</v>
      </c>
      <c r="M26" s="180">
        <v>3</v>
      </c>
      <c r="N26" s="181"/>
      <c r="O26" s="176"/>
      <c r="P26" s="177"/>
      <c r="Q26" s="177"/>
      <c r="R26" s="177"/>
      <c r="S26" s="178"/>
      <c r="T26" s="178"/>
      <c r="U26" s="178"/>
      <c r="V26" s="179"/>
      <c r="W26" s="68"/>
      <c r="X26" s="7" t="s">
        <v>10</v>
      </c>
    </row>
    <row r="27" spans="1:24" s="6" customFormat="1" ht="20.25" customHeight="1" thickBot="1">
      <c r="A27" s="170">
        <v>4</v>
      </c>
      <c r="B27" s="171"/>
      <c r="C27" s="172"/>
      <c r="D27" s="173"/>
      <c r="E27" s="173"/>
      <c r="F27" s="173"/>
      <c r="G27" s="185"/>
      <c r="H27" s="185"/>
      <c r="I27" s="185"/>
      <c r="J27" s="186"/>
      <c r="K27" s="69"/>
      <c r="L27" s="8" t="s">
        <v>10</v>
      </c>
      <c r="M27" s="170">
        <v>4</v>
      </c>
      <c r="N27" s="171"/>
      <c r="O27" s="172"/>
      <c r="P27" s="173"/>
      <c r="Q27" s="173"/>
      <c r="R27" s="173"/>
      <c r="S27" s="185"/>
      <c r="T27" s="185"/>
      <c r="U27" s="185"/>
      <c r="V27" s="186"/>
      <c r="W27" s="69"/>
      <c r="X27" s="8" t="s">
        <v>10</v>
      </c>
    </row>
    <row r="28" spans="1:24" ht="14.25" thickBot="1"/>
    <row r="29" spans="1:24" s="6" customFormat="1" ht="20.25" customHeight="1">
      <c r="A29" s="182" t="s">
        <v>13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4"/>
      <c r="M29" s="182" t="s">
        <v>14</v>
      </c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4"/>
    </row>
    <row r="30" spans="1:24" s="6" customFormat="1" ht="20.25" customHeight="1">
      <c r="A30" s="180">
        <v>1</v>
      </c>
      <c r="B30" s="181"/>
      <c r="C30" s="176"/>
      <c r="D30" s="177"/>
      <c r="E30" s="177"/>
      <c r="F30" s="177"/>
      <c r="G30" s="174"/>
      <c r="H30" s="174"/>
      <c r="I30" s="174"/>
      <c r="J30" s="175"/>
      <c r="K30" s="68"/>
      <c r="L30" s="7" t="s">
        <v>10</v>
      </c>
      <c r="M30" s="180">
        <v>1</v>
      </c>
      <c r="N30" s="181"/>
      <c r="O30" s="176"/>
      <c r="P30" s="177"/>
      <c r="Q30" s="177"/>
      <c r="R30" s="177"/>
      <c r="S30" s="174"/>
      <c r="T30" s="174"/>
      <c r="U30" s="174"/>
      <c r="V30" s="175"/>
      <c r="W30" s="68"/>
      <c r="X30" s="7" t="s">
        <v>10</v>
      </c>
    </row>
    <row r="31" spans="1:24" s="6" customFormat="1" ht="20.25" customHeight="1">
      <c r="A31" s="180">
        <v>2</v>
      </c>
      <c r="B31" s="181"/>
      <c r="C31" s="176"/>
      <c r="D31" s="177"/>
      <c r="E31" s="177"/>
      <c r="F31" s="177"/>
      <c r="G31" s="178"/>
      <c r="H31" s="178"/>
      <c r="I31" s="178"/>
      <c r="J31" s="179"/>
      <c r="K31" s="68"/>
      <c r="L31" s="7" t="s">
        <v>10</v>
      </c>
      <c r="M31" s="180">
        <v>2</v>
      </c>
      <c r="N31" s="181"/>
      <c r="O31" s="176"/>
      <c r="P31" s="177"/>
      <c r="Q31" s="177"/>
      <c r="R31" s="177"/>
      <c r="S31" s="178"/>
      <c r="T31" s="178"/>
      <c r="U31" s="178"/>
      <c r="V31" s="179"/>
      <c r="W31" s="68"/>
      <c r="X31" s="7" t="s">
        <v>10</v>
      </c>
    </row>
    <row r="32" spans="1:24" s="6" customFormat="1" ht="20.25" customHeight="1">
      <c r="A32" s="180">
        <v>3</v>
      </c>
      <c r="B32" s="181"/>
      <c r="C32" s="176"/>
      <c r="D32" s="177"/>
      <c r="E32" s="177"/>
      <c r="F32" s="177"/>
      <c r="G32" s="178"/>
      <c r="H32" s="178"/>
      <c r="I32" s="178"/>
      <c r="J32" s="179"/>
      <c r="K32" s="68"/>
      <c r="L32" s="7" t="s">
        <v>10</v>
      </c>
      <c r="M32" s="180">
        <v>3</v>
      </c>
      <c r="N32" s="181"/>
      <c r="O32" s="176"/>
      <c r="P32" s="177"/>
      <c r="Q32" s="177"/>
      <c r="R32" s="177"/>
      <c r="S32" s="178"/>
      <c r="T32" s="178"/>
      <c r="U32" s="178"/>
      <c r="V32" s="179"/>
      <c r="W32" s="68"/>
      <c r="X32" s="7" t="s">
        <v>10</v>
      </c>
    </row>
    <row r="33" spans="1:28" s="6" customFormat="1" ht="20.25" customHeight="1" thickBot="1">
      <c r="A33" s="170">
        <v>4</v>
      </c>
      <c r="B33" s="171"/>
      <c r="C33" s="172"/>
      <c r="D33" s="173"/>
      <c r="E33" s="173"/>
      <c r="F33" s="173"/>
      <c r="G33" s="185"/>
      <c r="H33" s="185"/>
      <c r="I33" s="185"/>
      <c r="J33" s="186"/>
      <c r="K33" s="69"/>
      <c r="L33" s="8" t="s">
        <v>10</v>
      </c>
      <c r="M33" s="170">
        <v>4</v>
      </c>
      <c r="N33" s="171"/>
      <c r="O33" s="172"/>
      <c r="P33" s="173"/>
      <c r="Q33" s="173"/>
      <c r="R33" s="173"/>
      <c r="S33" s="185"/>
      <c r="T33" s="185"/>
      <c r="U33" s="185"/>
      <c r="V33" s="186"/>
      <c r="W33" s="69"/>
      <c r="X33" s="8" t="s">
        <v>10</v>
      </c>
    </row>
    <row r="34" spans="1:28" ht="14.25" thickBot="1"/>
    <row r="35" spans="1:28" s="6" customFormat="1" ht="20.25" customHeight="1">
      <c r="A35" s="182" t="s">
        <v>15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4"/>
      <c r="M35" s="182" t="s">
        <v>16</v>
      </c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4"/>
    </row>
    <row r="36" spans="1:28" s="6" customFormat="1" ht="20.25" customHeight="1">
      <c r="A36" s="180">
        <v>1</v>
      </c>
      <c r="B36" s="181"/>
      <c r="C36" s="176"/>
      <c r="D36" s="177"/>
      <c r="E36" s="177"/>
      <c r="F36" s="177"/>
      <c r="G36" s="174"/>
      <c r="H36" s="174"/>
      <c r="I36" s="174"/>
      <c r="J36" s="175"/>
      <c r="K36" s="68"/>
      <c r="L36" s="7" t="s">
        <v>10</v>
      </c>
      <c r="M36" s="180">
        <v>1</v>
      </c>
      <c r="N36" s="181"/>
      <c r="O36" s="176"/>
      <c r="P36" s="177"/>
      <c r="Q36" s="177"/>
      <c r="R36" s="177"/>
      <c r="S36" s="174"/>
      <c r="T36" s="174"/>
      <c r="U36" s="174"/>
      <c r="V36" s="175"/>
      <c r="W36" s="68"/>
      <c r="X36" s="7" t="s">
        <v>10</v>
      </c>
    </row>
    <row r="37" spans="1:28" s="6" customFormat="1" ht="20.25" customHeight="1">
      <c r="A37" s="180">
        <v>2</v>
      </c>
      <c r="B37" s="181"/>
      <c r="C37" s="176"/>
      <c r="D37" s="177"/>
      <c r="E37" s="177"/>
      <c r="F37" s="177"/>
      <c r="G37" s="178"/>
      <c r="H37" s="178"/>
      <c r="I37" s="178"/>
      <c r="J37" s="179"/>
      <c r="K37" s="68"/>
      <c r="L37" s="7" t="s">
        <v>10</v>
      </c>
      <c r="M37" s="180">
        <v>2</v>
      </c>
      <c r="N37" s="181"/>
      <c r="O37" s="176"/>
      <c r="P37" s="177"/>
      <c r="Q37" s="177"/>
      <c r="R37" s="177"/>
      <c r="S37" s="178"/>
      <c r="T37" s="178"/>
      <c r="U37" s="178"/>
      <c r="V37" s="179"/>
      <c r="W37" s="68"/>
      <c r="X37" s="7" t="s">
        <v>10</v>
      </c>
    </row>
    <row r="38" spans="1:28" s="6" customFormat="1" ht="20.25" customHeight="1">
      <c r="A38" s="180">
        <v>3</v>
      </c>
      <c r="B38" s="181"/>
      <c r="C38" s="176"/>
      <c r="D38" s="177"/>
      <c r="E38" s="177"/>
      <c r="F38" s="177"/>
      <c r="G38" s="178"/>
      <c r="H38" s="178"/>
      <c r="I38" s="178"/>
      <c r="J38" s="179"/>
      <c r="K38" s="68"/>
      <c r="L38" s="7" t="s">
        <v>10</v>
      </c>
      <c r="M38" s="180">
        <v>3</v>
      </c>
      <c r="N38" s="181"/>
      <c r="O38" s="176"/>
      <c r="P38" s="177"/>
      <c r="Q38" s="177"/>
      <c r="R38" s="177"/>
      <c r="S38" s="178"/>
      <c r="T38" s="178"/>
      <c r="U38" s="178"/>
      <c r="V38" s="179"/>
      <c r="W38" s="68"/>
      <c r="X38" s="7" t="s">
        <v>10</v>
      </c>
    </row>
    <row r="39" spans="1:28" s="6" customFormat="1" ht="20.25" customHeight="1" thickBot="1">
      <c r="A39" s="170">
        <v>4</v>
      </c>
      <c r="B39" s="171"/>
      <c r="C39" s="172"/>
      <c r="D39" s="173"/>
      <c r="E39" s="173"/>
      <c r="F39" s="173"/>
      <c r="G39" s="185"/>
      <c r="H39" s="185"/>
      <c r="I39" s="185"/>
      <c r="J39" s="186"/>
      <c r="K39" s="69"/>
      <c r="L39" s="8" t="s">
        <v>10</v>
      </c>
      <c r="M39" s="170">
        <v>4</v>
      </c>
      <c r="N39" s="171"/>
      <c r="O39" s="172"/>
      <c r="P39" s="173"/>
      <c r="Q39" s="173"/>
      <c r="R39" s="173"/>
      <c r="S39" s="185"/>
      <c r="T39" s="185"/>
      <c r="U39" s="185"/>
      <c r="V39" s="186"/>
      <c r="W39" s="69"/>
      <c r="X39" s="8" t="s">
        <v>10</v>
      </c>
    </row>
    <row r="41" spans="1:28" s="1" customFormat="1" ht="18.75" customHeight="1">
      <c r="A41" s="282" t="s">
        <v>121</v>
      </c>
      <c r="B41" s="282"/>
      <c r="C41" s="282"/>
      <c r="D41" s="282"/>
      <c r="E41" s="283"/>
      <c r="F41" s="284"/>
      <c r="G41" s="1" t="s">
        <v>122</v>
      </c>
    </row>
    <row r="42" spans="1:28" s="1" customFormat="1" ht="18.75" customHeight="1">
      <c r="A42" s="3"/>
      <c r="B42" s="4"/>
    </row>
    <row r="43" spans="1:28" ht="18.75" customHeight="1">
      <c r="A43" s="3" t="s">
        <v>95</v>
      </c>
      <c r="B43" s="1" t="s">
        <v>17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8" ht="18.75" customHeight="1">
      <c r="A44" s="3" t="s">
        <v>95</v>
      </c>
      <c r="B44" s="1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8" ht="18.75" customHeight="1">
      <c r="B45" s="5" t="s">
        <v>94</v>
      </c>
    </row>
    <row r="46" spans="1:28" ht="26.25" customHeight="1">
      <c r="A46" s="235" t="str">
        <f>A3</f>
        <v>令和３年度　大阪中学校夏季柔道大会　申し込み書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1"/>
      <c r="Z46" s="1"/>
      <c r="AA46" s="1"/>
    </row>
    <row r="47" spans="1:28" ht="26.25" customHeight="1" thickBo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1"/>
      <c r="Z47" s="1"/>
      <c r="AA47" s="1"/>
    </row>
    <row r="48" spans="1:28" ht="22.5" customHeight="1">
      <c r="A48" s="277" t="str">
        <f>IF(A5="","",A5)</f>
        <v>学校名</v>
      </c>
      <c r="B48" s="264"/>
      <c r="C48" s="278"/>
      <c r="D48" s="264" t="str">
        <f>IF(D5="","",D5)</f>
        <v/>
      </c>
      <c r="E48" s="264"/>
      <c r="F48" s="264"/>
      <c r="G48" s="264"/>
      <c r="H48" s="264"/>
      <c r="I48" s="264"/>
      <c r="J48" s="264"/>
      <c r="K48" s="264"/>
      <c r="L48" s="281" t="str">
        <f>L5</f>
        <v>地区名</v>
      </c>
      <c r="M48" s="264"/>
      <c r="N48" s="278"/>
      <c r="O48" s="312" t="str">
        <f>IF(O5="","",O5)</f>
        <v/>
      </c>
      <c r="P48" s="313"/>
      <c r="Q48" s="313"/>
      <c r="R48" s="313"/>
      <c r="S48" s="313"/>
      <c r="T48" s="313"/>
      <c r="U48" s="313"/>
      <c r="V48" s="313"/>
      <c r="W48" s="264" t="str">
        <f>W5</f>
        <v>地区</v>
      </c>
      <c r="X48" s="265"/>
      <c r="Y48" s="2"/>
      <c r="Z48" s="1"/>
      <c r="AA48" s="1"/>
      <c r="AB48" s="1"/>
    </row>
    <row r="49" spans="1:28" ht="22.5" customHeight="1">
      <c r="A49" s="279"/>
      <c r="B49" s="266"/>
      <c r="C49" s="280"/>
      <c r="D49" s="266"/>
      <c r="E49" s="266"/>
      <c r="F49" s="266"/>
      <c r="G49" s="266"/>
      <c r="H49" s="266"/>
      <c r="I49" s="266"/>
      <c r="J49" s="266"/>
      <c r="K49" s="266"/>
      <c r="L49" s="270"/>
      <c r="M49" s="266"/>
      <c r="N49" s="280"/>
      <c r="O49" s="314"/>
      <c r="P49" s="315"/>
      <c r="Q49" s="315"/>
      <c r="R49" s="315"/>
      <c r="S49" s="315"/>
      <c r="T49" s="315"/>
      <c r="U49" s="315"/>
      <c r="V49" s="315"/>
      <c r="W49" s="266"/>
      <c r="X49" s="267"/>
      <c r="Y49" s="2"/>
      <c r="Z49" s="1"/>
      <c r="AA49" s="1"/>
      <c r="AB49" s="1"/>
    </row>
    <row r="50" spans="1:28" ht="15" customHeight="1">
      <c r="A50" s="300" t="str">
        <f>A7</f>
        <v>学校所在地</v>
      </c>
      <c r="B50" s="286"/>
      <c r="C50" s="287"/>
      <c r="D50" s="90" t="str">
        <f>D7</f>
        <v>〒</v>
      </c>
      <c r="E50" s="304" t="str">
        <f>IF(E7="","",E7)</f>
        <v/>
      </c>
      <c r="F50" s="304"/>
      <c r="G50" s="304"/>
      <c r="H50" s="304"/>
      <c r="I50" s="304"/>
      <c r="J50" s="304"/>
      <c r="K50" s="304"/>
      <c r="L50" s="304"/>
      <c r="M50" s="304"/>
      <c r="N50" s="305"/>
      <c r="O50" s="268" t="str">
        <f>O7</f>
        <v>TEL</v>
      </c>
      <c r="P50" s="271" t="str">
        <f>IF(P7="","",P7)</f>
        <v/>
      </c>
      <c r="Q50" s="271"/>
      <c r="R50" s="271"/>
      <c r="S50" s="271"/>
      <c r="T50" s="271"/>
      <c r="U50" s="271"/>
      <c r="V50" s="271"/>
      <c r="W50" s="271"/>
      <c r="X50" s="272"/>
      <c r="Y50" s="2"/>
      <c r="Z50" s="1"/>
      <c r="AA50" s="1"/>
      <c r="AB50" s="1"/>
    </row>
    <row r="51" spans="1:28" ht="15" customHeight="1">
      <c r="A51" s="301"/>
      <c r="B51" s="302"/>
      <c r="C51" s="303"/>
      <c r="D51" s="306" t="str">
        <f>IF(D8="","",D8)</f>
        <v/>
      </c>
      <c r="E51" s="307"/>
      <c r="F51" s="307"/>
      <c r="G51" s="307"/>
      <c r="H51" s="307"/>
      <c r="I51" s="307"/>
      <c r="J51" s="307"/>
      <c r="K51" s="307"/>
      <c r="L51" s="307"/>
      <c r="M51" s="307"/>
      <c r="N51" s="308"/>
      <c r="O51" s="269"/>
      <c r="P51" s="273"/>
      <c r="Q51" s="273"/>
      <c r="R51" s="273"/>
      <c r="S51" s="273"/>
      <c r="T51" s="273"/>
      <c r="U51" s="273"/>
      <c r="V51" s="273"/>
      <c r="W51" s="273"/>
      <c r="X51" s="274"/>
      <c r="Y51" s="2"/>
      <c r="Z51" s="1"/>
      <c r="AA51" s="1"/>
      <c r="AB51" s="1"/>
    </row>
    <row r="52" spans="1:28" ht="15" customHeight="1">
      <c r="A52" s="279"/>
      <c r="B52" s="266"/>
      <c r="C52" s="280"/>
      <c r="D52" s="309"/>
      <c r="E52" s="310"/>
      <c r="F52" s="310"/>
      <c r="G52" s="310"/>
      <c r="H52" s="310"/>
      <c r="I52" s="310"/>
      <c r="J52" s="310"/>
      <c r="K52" s="310"/>
      <c r="L52" s="310"/>
      <c r="M52" s="310"/>
      <c r="N52" s="311"/>
      <c r="O52" s="270"/>
      <c r="P52" s="275"/>
      <c r="Q52" s="275"/>
      <c r="R52" s="275"/>
      <c r="S52" s="275"/>
      <c r="T52" s="275"/>
      <c r="U52" s="275"/>
      <c r="V52" s="275"/>
      <c r="W52" s="275"/>
      <c r="X52" s="276"/>
      <c r="Y52" s="2"/>
      <c r="Z52" s="1"/>
      <c r="AA52" s="1"/>
      <c r="AB52" s="1"/>
    </row>
    <row r="53" spans="1:28" ht="22.5" customHeight="1">
      <c r="A53" s="285" t="s">
        <v>62</v>
      </c>
      <c r="B53" s="286"/>
      <c r="C53" s="287"/>
      <c r="D53" s="291" t="str">
        <f>IF(D10="","",D10)</f>
        <v/>
      </c>
      <c r="E53" s="292"/>
      <c r="F53" s="292"/>
      <c r="G53" s="292"/>
      <c r="H53" s="292"/>
      <c r="I53" s="292"/>
      <c r="J53" s="292"/>
      <c r="K53" s="293"/>
      <c r="L53" s="268" t="str">
        <f>L10</f>
        <v>学校長名</v>
      </c>
      <c r="M53" s="286"/>
      <c r="N53" s="287"/>
      <c r="O53" s="291" t="str">
        <f>IF(O10="","",O10)</f>
        <v/>
      </c>
      <c r="P53" s="292"/>
      <c r="Q53" s="292"/>
      <c r="R53" s="292"/>
      <c r="S53" s="292"/>
      <c r="T53" s="292"/>
      <c r="U53" s="292"/>
      <c r="V53" s="292"/>
      <c r="W53" s="286"/>
      <c r="X53" s="298"/>
      <c r="Y53" s="2"/>
      <c r="Z53" s="1"/>
      <c r="AA53" s="1"/>
      <c r="AB53" s="1"/>
    </row>
    <row r="54" spans="1:28" ht="22.5" customHeight="1" thickBot="1">
      <c r="A54" s="288"/>
      <c r="B54" s="289"/>
      <c r="C54" s="290"/>
      <c r="D54" s="294"/>
      <c r="E54" s="295"/>
      <c r="F54" s="295"/>
      <c r="G54" s="295"/>
      <c r="H54" s="295"/>
      <c r="I54" s="295"/>
      <c r="J54" s="295"/>
      <c r="K54" s="296"/>
      <c r="L54" s="297"/>
      <c r="M54" s="289"/>
      <c r="N54" s="290"/>
      <c r="O54" s="294"/>
      <c r="P54" s="295"/>
      <c r="Q54" s="295"/>
      <c r="R54" s="295"/>
      <c r="S54" s="295"/>
      <c r="T54" s="295"/>
      <c r="U54" s="295"/>
      <c r="V54" s="295"/>
      <c r="W54" s="289" t="str">
        <f>W11</f>
        <v>公印</v>
      </c>
      <c r="X54" s="299"/>
      <c r="Y54" s="2"/>
      <c r="Z54" s="1"/>
      <c r="AA54" s="1"/>
      <c r="AB54" s="1"/>
    </row>
    <row r="55" spans="1:28" ht="7.5" customHeight="1" thickBot="1">
      <c r="A55" s="60"/>
      <c r="B55" s="60"/>
      <c r="C55" s="60"/>
      <c r="D55" s="66"/>
      <c r="E55" s="66"/>
      <c r="F55" s="66"/>
      <c r="G55" s="66"/>
      <c r="H55" s="66"/>
      <c r="I55" s="66"/>
      <c r="J55" s="66"/>
      <c r="K55" s="66"/>
      <c r="L55" s="60"/>
      <c r="M55" s="60"/>
      <c r="N55" s="60"/>
      <c r="O55" s="66"/>
      <c r="P55" s="66"/>
      <c r="Q55" s="66"/>
      <c r="R55" s="66"/>
      <c r="S55" s="66"/>
      <c r="T55" s="66"/>
      <c r="U55" s="66"/>
      <c r="V55" s="66"/>
      <c r="W55" s="60"/>
      <c r="X55" s="60"/>
      <c r="Y55" s="67"/>
      <c r="Z55" s="1"/>
      <c r="AA55" s="1"/>
      <c r="AB55" s="1"/>
    </row>
    <row r="56" spans="1:28" ht="22.5" customHeight="1">
      <c r="A56" s="250" t="s">
        <v>5</v>
      </c>
      <c r="B56" s="251"/>
      <c r="C56" s="252"/>
      <c r="D56" s="256" t="str">
        <f>IF(D13="","",D13)</f>
        <v/>
      </c>
      <c r="E56" s="257"/>
      <c r="F56" s="257"/>
      <c r="G56" s="257"/>
      <c r="H56" s="257"/>
      <c r="I56" s="257"/>
      <c r="J56" s="257"/>
      <c r="K56" s="258"/>
      <c r="L56" s="237" t="str">
        <f>L13</f>
        <v>※監督名</v>
      </c>
      <c r="M56" s="232"/>
      <c r="N56" s="238"/>
      <c r="O56" s="259" t="str">
        <f>IF(O13="","",O13)</f>
        <v/>
      </c>
      <c r="P56" s="260"/>
      <c r="Q56" s="260"/>
      <c r="R56" s="260"/>
      <c r="S56" s="260"/>
      <c r="T56" s="260"/>
      <c r="U56" s="260"/>
      <c r="V56" s="260"/>
      <c r="W56" s="260"/>
      <c r="X56" s="261"/>
      <c r="Y56" s="2"/>
      <c r="Z56" s="1"/>
      <c r="AA56" s="1"/>
      <c r="AB56" s="1"/>
    </row>
    <row r="57" spans="1:28" ht="22.5" customHeight="1" thickBot="1">
      <c r="A57" s="253" t="s">
        <v>54</v>
      </c>
      <c r="B57" s="254"/>
      <c r="C57" s="255"/>
      <c r="D57" s="221" t="str">
        <f>IF(D14="","",D14)</f>
        <v/>
      </c>
      <c r="E57" s="222"/>
      <c r="F57" s="222"/>
      <c r="G57" s="222"/>
      <c r="H57" s="222"/>
      <c r="I57" s="222"/>
      <c r="J57" s="222"/>
      <c r="K57" s="223"/>
      <c r="L57" s="247"/>
      <c r="M57" s="216"/>
      <c r="N57" s="217"/>
      <c r="O57" s="262" t="str">
        <f>IF(O14="","",O14)</f>
        <v/>
      </c>
      <c r="P57" s="263"/>
      <c r="Q57" s="263"/>
      <c r="R57" s="263"/>
      <c r="S57" s="263"/>
      <c r="T57" s="263"/>
      <c r="U57" s="263"/>
      <c r="V57" s="216" t="str">
        <f>V14</f>
        <v>中学校</v>
      </c>
      <c r="W57" s="216"/>
      <c r="X57" s="249"/>
      <c r="Y57" s="2"/>
      <c r="Z57" s="1"/>
      <c r="AA57" s="1"/>
      <c r="AB57" s="1"/>
    </row>
    <row r="58" spans="1:28" ht="22.5" customHeight="1">
      <c r="A58" s="213" t="s">
        <v>28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</row>
    <row r="59" spans="1:28" ht="22.5" customHeight="1" thickBo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</row>
    <row r="60" spans="1:28" s="6" customFormat="1" ht="20.25" customHeight="1">
      <c r="A60" s="182" t="s">
        <v>46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4"/>
      <c r="M60" s="182" t="s">
        <v>21</v>
      </c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4"/>
    </row>
    <row r="61" spans="1:28" s="6" customFormat="1" ht="20.25" customHeight="1">
      <c r="A61" s="180">
        <v>1</v>
      </c>
      <c r="B61" s="181"/>
      <c r="C61" s="176"/>
      <c r="D61" s="177"/>
      <c r="E61" s="177"/>
      <c r="F61" s="177"/>
      <c r="G61" s="174"/>
      <c r="H61" s="174"/>
      <c r="I61" s="174"/>
      <c r="J61" s="175"/>
      <c r="K61" s="68"/>
      <c r="L61" s="7" t="s">
        <v>10</v>
      </c>
      <c r="M61" s="180">
        <v>1</v>
      </c>
      <c r="N61" s="181"/>
      <c r="O61" s="176"/>
      <c r="P61" s="177"/>
      <c r="Q61" s="177"/>
      <c r="R61" s="177"/>
      <c r="S61" s="174"/>
      <c r="T61" s="174"/>
      <c r="U61" s="174"/>
      <c r="V61" s="175"/>
      <c r="W61" s="68"/>
      <c r="X61" s="7" t="s">
        <v>10</v>
      </c>
    </row>
    <row r="62" spans="1:28" s="6" customFormat="1" ht="20.25" customHeight="1">
      <c r="A62" s="180">
        <v>2</v>
      </c>
      <c r="B62" s="181"/>
      <c r="C62" s="176"/>
      <c r="D62" s="177"/>
      <c r="E62" s="177"/>
      <c r="F62" s="177"/>
      <c r="G62" s="178"/>
      <c r="H62" s="178"/>
      <c r="I62" s="178"/>
      <c r="J62" s="179"/>
      <c r="K62" s="68"/>
      <c r="L62" s="7" t="s">
        <v>10</v>
      </c>
      <c r="M62" s="180">
        <v>2</v>
      </c>
      <c r="N62" s="181"/>
      <c r="O62" s="176"/>
      <c r="P62" s="177"/>
      <c r="Q62" s="177"/>
      <c r="R62" s="177"/>
      <c r="S62" s="178"/>
      <c r="T62" s="178"/>
      <c r="U62" s="178"/>
      <c r="V62" s="179"/>
      <c r="W62" s="68"/>
      <c r="X62" s="7" t="s">
        <v>10</v>
      </c>
    </row>
    <row r="63" spans="1:28" s="6" customFormat="1" ht="20.25" customHeight="1">
      <c r="A63" s="180">
        <v>3</v>
      </c>
      <c r="B63" s="181"/>
      <c r="C63" s="176"/>
      <c r="D63" s="177"/>
      <c r="E63" s="177"/>
      <c r="F63" s="177"/>
      <c r="G63" s="178"/>
      <c r="H63" s="178"/>
      <c r="I63" s="178"/>
      <c r="J63" s="179"/>
      <c r="K63" s="68"/>
      <c r="L63" s="7" t="s">
        <v>10</v>
      </c>
      <c r="M63" s="180">
        <v>3</v>
      </c>
      <c r="N63" s="181"/>
      <c r="O63" s="176"/>
      <c r="P63" s="177"/>
      <c r="Q63" s="177"/>
      <c r="R63" s="177"/>
      <c r="S63" s="178"/>
      <c r="T63" s="178"/>
      <c r="U63" s="178"/>
      <c r="V63" s="179"/>
      <c r="W63" s="68"/>
      <c r="X63" s="7" t="s">
        <v>10</v>
      </c>
    </row>
    <row r="64" spans="1:28" s="6" customFormat="1" ht="20.25" customHeight="1" thickBot="1">
      <c r="A64" s="170">
        <v>4</v>
      </c>
      <c r="B64" s="171"/>
      <c r="C64" s="172"/>
      <c r="D64" s="173"/>
      <c r="E64" s="173"/>
      <c r="F64" s="173"/>
      <c r="G64" s="185"/>
      <c r="H64" s="185"/>
      <c r="I64" s="185"/>
      <c r="J64" s="186"/>
      <c r="K64" s="69"/>
      <c r="L64" s="8" t="s">
        <v>10</v>
      </c>
      <c r="M64" s="170">
        <v>4</v>
      </c>
      <c r="N64" s="171"/>
      <c r="O64" s="172"/>
      <c r="P64" s="173"/>
      <c r="Q64" s="173"/>
      <c r="R64" s="173"/>
      <c r="S64" s="185"/>
      <c r="T64" s="185"/>
      <c r="U64" s="185"/>
      <c r="V64" s="186"/>
      <c r="W64" s="69"/>
      <c r="X64" s="8" t="s">
        <v>10</v>
      </c>
    </row>
    <row r="65" spans="1:24" ht="14.25" thickBot="1"/>
    <row r="66" spans="1:24" s="6" customFormat="1" ht="20.25" customHeight="1">
      <c r="A66" s="182" t="s">
        <v>22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4"/>
      <c r="M66" s="182" t="s">
        <v>23</v>
      </c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4"/>
    </row>
    <row r="67" spans="1:24" s="6" customFormat="1" ht="20.25" customHeight="1">
      <c r="A67" s="180">
        <v>1</v>
      </c>
      <c r="B67" s="181"/>
      <c r="C67" s="176"/>
      <c r="D67" s="177"/>
      <c r="E67" s="177"/>
      <c r="F67" s="177"/>
      <c r="G67" s="174"/>
      <c r="H67" s="174"/>
      <c r="I67" s="174"/>
      <c r="J67" s="175"/>
      <c r="K67" s="68"/>
      <c r="L67" s="7" t="s">
        <v>10</v>
      </c>
      <c r="M67" s="180">
        <v>1</v>
      </c>
      <c r="N67" s="181"/>
      <c r="O67" s="176"/>
      <c r="P67" s="177"/>
      <c r="Q67" s="177"/>
      <c r="R67" s="177"/>
      <c r="S67" s="174"/>
      <c r="T67" s="174"/>
      <c r="U67" s="174"/>
      <c r="V67" s="175"/>
      <c r="W67" s="68"/>
      <c r="X67" s="7" t="s">
        <v>10</v>
      </c>
    </row>
    <row r="68" spans="1:24" s="6" customFormat="1" ht="20.25" customHeight="1">
      <c r="A68" s="180">
        <v>2</v>
      </c>
      <c r="B68" s="181"/>
      <c r="C68" s="176"/>
      <c r="D68" s="177"/>
      <c r="E68" s="177"/>
      <c r="F68" s="177"/>
      <c r="G68" s="178"/>
      <c r="H68" s="178"/>
      <c r="I68" s="178"/>
      <c r="J68" s="179"/>
      <c r="K68" s="68"/>
      <c r="L68" s="7" t="s">
        <v>10</v>
      </c>
      <c r="M68" s="180">
        <v>2</v>
      </c>
      <c r="N68" s="181"/>
      <c r="O68" s="176"/>
      <c r="P68" s="177"/>
      <c r="Q68" s="177"/>
      <c r="R68" s="177"/>
      <c r="S68" s="178"/>
      <c r="T68" s="178"/>
      <c r="U68" s="178"/>
      <c r="V68" s="179"/>
      <c r="W68" s="68"/>
      <c r="X68" s="7" t="s">
        <v>10</v>
      </c>
    </row>
    <row r="69" spans="1:24" s="6" customFormat="1" ht="20.25" customHeight="1">
      <c r="A69" s="180">
        <v>3</v>
      </c>
      <c r="B69" s="181"/>
      <c r="C69" s="176"/>
      <c r="D69" s="177"/>
      <c r="E69" s="177"/>
      <c r="F69" s="177"/>
      <c r="G69" s="178"/>
      <c r="H69" s="178"/>
      <c r="I69" s="178"/>
      <c r="J69" s="179"/>
      <c r="K69" s="68"/>
      <c r="L69" s="7" t="s">
        <v>10</v>
      </c>
      <c r="M69" s="180">
        <v>3</v>
      </c>
      <c r="N69" s="181"/>
      <c r="O69" s="176"/>
      <c r="P69" s="177"/>
      <c r="Q69" s="177"/>
      <c r="R69" s="177"/>
      <c r="S69" s="178"/>
      <c r="T69" s="178"/>
      <c r="U69" s="178"/>
      <c r="V69" s="179"/>
      <c r="W69" s="68"/>
      <c r="X69" s="7" t="s">
        <v>10</v>
      </c>
    </row>
    <row r="70" spans="1:24" s="6" customFormat="1" ht="20.25" customHeight="1" thickBot="1">
      <c r="A70" s="170">
        <v>4</v>
      </c>
      <c r="B70" s="171"/>
      <c r="C70" s="172"/>
      <c r="D70" s="173"/>
      <c r="E70" s="173"/>
      <c r="F70" s="173"/>
      <c r="G70" s="185"/>
      <c r="H70" s="185"/>
      <c r="I70" s="185"/>
      <c r="J70" s="186"/>
      <c r="K70" s="69"/>
      <c r="L70" s="8" t="s">
        <v>10</v>
      </c>
      <c r="M70" s="170">
        <v>4</v>
      </c>
      <c r="N70" s="171"/>
      <c r="O70" s="172"/>
      <c r="P70" s="173"/>
      <c r="Q70" s="173"/>
      <c r="R70" s="173"/>
      <c r="S70" s="185"/>
      <c r="T70" s="185"/>
      <c r="U70" s="185"/>
      <c r="V70" s="186"/>
      <c r="W70" s="69"/>
      <c r="X70" s="8" t="s">
        <v>10</v>
      </c>
    </row>
    <row r="71" spans="1:24" ht="14.25" thickBot="1"/>
    <row r="72" spans="1:24" s="6" customFormat="1" ht="20.25" customHeight="1">
      <c r="A72" s="182" t="s">
        <v>24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4"/>
      <c r="M72" s="182" t="s">
        <v>25</v>
      </c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4"/>
    </row>
    <row r="73" spans="1:24" s="6" customFormat="1" ht="20.25" customHeight="1">
      <c r="A73" s="180">
        <v>1</v>
      </c>
      <c r="B73" s="181"/>
      <c r="C73" s="176"/>
      <c r="D73" s="177"/>
      <c r="E73" s="177"/>
      <c r="F73" s="177"/>
      <c r="G73" s="174"/>
      <c r="H73" s="174"/>
      <c r="I73" s="174"/>
      <c r="J73" s="175"/>
      <c r="K73" s="68"/>
      <c r="L73" s="7" t="s">
        <v>10</v>
      </c>
      <c r="M73" s="180">
        <v>1</v>
      </c>
      <c r="N73" s="181"/>
      <c r="O73" s="176"/>
      <c r="P73" s="177"/>
      <c r="Q73" s="177"/>
      <c r="R73" s="177"/>
      <c r="S73" s="174"/>
      <c r="T73" s="174"/>
      <c r="U73" s="174"/>
      <c r="V73" s="175"/>
      <c r="W73" s="68"/>
      <c r="X73" s="7" t="s">
        <v>10</v>
      </c>
    </row>
    <row r="74" spans="1:24" s="6" customFormat="1" ht="20.25" customHeight="1">
      <c r="A74" s="180">
        <v>2</v>
      </c>
      <c r="B74" s="181"/>
      <c r="C74" s="176"/>
      <c r="D74" s="177"/>
      <c r="E74" s="177"/>
      <c r="F74" s="177"/>
      <c r="G74" s="178"/>
      <c r="H74" s="178"/>
      <c r="I74" s="178"/>
      <c r="J74" s="179"/>
      <c r="K74" s="68"/>
      <c r="L74" s="7" t="s">
        <v>10</v>
      </c>
      <c r="M74" s="180">
        <v>2</v>
      </c>
      <c r="N74" s="181"/>
      <c r="O74" s="176"/>
      <c r="P74" s="177"/>
      <c r="Q74" s="177"/>
      <c r="R74" s="177"/>
      <c r="S74" s="178"/>
      <c r="T74" s="178"/>
      <c r="U74" s="178"/>
      <c r="V74" s="179"/>
      <c r="W74" s="68"/>
      <c r="X74" s="7" t="s">
        <v>10</v>
      </c>
    </row>
    <row r="75" spans="1:24" s="6" customFormat="1" ht="20.25" customHeight="1">
      <c r="A75" s="180">
        <v>3</v>
      </c>
      <c r="B75" s="181"/>
      <c r="C75" s="176"/>
      <c r="D75" s="177"/>
      <c r="E75" s="177"/>
      <c r="F75" s="177"/>
      <c r="G75" s="178"/>
      <c r="H75" s="178"/>
      <c r="I75" s="178"/>
      <c r="J75" s="179"/>
      <c r="K75" s="68"/>
      <c r="L75" s="7" t="s">
        <v>10</v>
      </c>
      <c r="M75" s="180">
        <v>3</v>
      </c>
      <c r="N75" s="181"/>
      <c r="O75" s="176"/>
      <c r="P75" s="177"/>
      <c r="Q75" s="177"/>
      <c r="R75" s="177"/>
      <c r="S75" s="178"/>
      <c r="T75" s="178"/>
      <c r="U75" s="178"/>
      <c r="V75" s="179"/>
      <c r="W75" s="68"/>
      <c r="X75" s="7" t="s">
        <v>10</v>
      </c>
    </row>
    <row r="76" spans="1:24" s="6" customFormat="1" ht="20.25" customHeight="1" thickBot="1">
      <c r="A76" s="170">
        <v>4</v>
      </c>
      <c r="B76" s="171"/>
      <c r="C76" s="172"/>
      <c r="D76" s="173"/>
      <c r="E76" s="173"/>
      <c r="F76" s="173"/>
      <c r="G76" s="185"/>
      <c r="H76" s="185"/>
      <c r="I76" s="185"/>
      <c r="J76" s="186"/>
      <c r="K76" s="69"/>
      <c r="L76" s="8" t="s">
        <v>10</v>
      </c>
      <c r="M76" s="170">
        <v>4</v>
      </c>
      <c r="N76" s="171"/>
      <c r="O76" s="172"/>
      <c r="P76" s="173"/>
      <c r="Q76" s="173"/>
      <c r="R76" s="173"/>
      <c r="S76" s="185"/>
      <c r="T76" s="185"/>
      <c r="U76" s="185"/>
      <c r="V76" s="186"/>
      <c r="W76" s="69"/>
      <c r="X76" s="8" t="s">
        <v>10</v>
      </c>
    </row>
    <row r="77" spans="1:24" ht="14.25" thickBot="1"/>
    <row r="78" spans="1:24" s="6" customFormat="1" ht="20.25" customHeight="1">
      <c r="A78" s="182" t="s">
        <v>26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4"/>
      <c r="M78" s="182" t="s">
        <v>27</v>
      </c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4"/>
    </row>
    <row r="79" spans="1:24" s="6" customFormat="1" ht="20.25" customHeight="1">
      <c r="A79" s="180">
        <v>1</v>
      </c>
      <c r="B79" s="181"/>
      <c r="C79" s="176"/>
      <c r="D79" s="177"/>
      <c r="E79" s="177"/>
      <c r="F79" s="177"/>
      <c r="G79" s="174"/>
      <c r="H79" s="174"/>
      <c r="I79" s="174"/>
      <c r="J79" s="175"/>
      <c r="K79" s="68"/>
      <c r="L79" s="7" t="s">
        <v>10</v>
      </c>
      <c r="M79" s="180">
        <v>1</v>
      </c>
      <c r="N79" s="181"/>
      <c r="O79" s="176"/>
      <c r="P79" s="177"/>
      <c r="Q79" s="177"/>
      <c r="R79" s="177"/>
      <c r="S79" s="174"/>
      <c r="T79" s="174"/>
      <c r="U79" s="174"/>
      <c r="V79" s="175"/>
      <c r="W79" s="68"/>
      <c r="X79" s="7" t="s">
        <v>10</v>
      </c>
    </row>
    <row r="80" spans="1:24" s="6" customFormat="1" ht="20.25" customHeight="1">
      <c r="A80" s="180">
        <v>2</v>
      </c>
      <c r="B80" s="181"/>
      <c r="C80" s="176"/>
      <c r="D80" s="177"/>
      <c r="E80" s="177"/>
      <c r="F80" s="177"/>
      <c r="G80" s="178"/>
      <c r="H80" s="178"/>
      <c r="I80" s="178"/>
      <c r="J80" s="179"/>
      <c r="K80" s="68"/>
      <c r="L80" s="7" t="s">
        <v>10</v>
      </c>
      <c r="M80" s="180">
        <v>2</v>
      </c>
      <c r="N80" s="181"/>
      <c r="O80" s="176"/>
      <c r="P80" s="177"/>
      <c r="Q80" s="177"/>
      <c r="R80" s="177"/>
      <c r="S80" s="178"/>
      <c r="T80" s="178"/>
      <c r="U80" s="178"/>
      <c r="V80" s="179"/>
      <c r="W80" s="68"/>
      <c r="X80" s="7" t="s">
        <v>10</v>
      </c>
    </row>
    <row r="81" spans="1:41" s="6" customFormat="1" ht="20.25" customHeight="1">
      <c r="A81" s="180">
        <v>3</v>
      </c>
      <c r="B81" s="181"/>
      <c r="C81" s="176"/>
      <c r="D81" s="177"/>
      <c r="E81" s="177"/>
      <c r="F81" s="177"/>
      <c r="G81" s="178"/>
      <c r="H81" s="178"/>
      <c r="I81" s="178"/>
      <c r="J81" s="179"/>
      <c r="K81" s="68"/>
      <c r="L81" s="7" t="s">
        <v>10</v>
      </c>
      <c r="M81" s="180">
        <v>3</v>
      </c>
      <c r="N81" s="181"/>
      <c r="O81" s="176"/>
      <c r="P81" s="177"/>
      <c r="Q81" s="177"/>
      <c r="R81" s="177"/>
      <c r="S81" s="178"/>
      <c r="T81" s="178"/>
      <c r="U81" s="178"/>
      <c r="V81" s="179"/>
      <c r="W81" s="68"/>
      <c r="X81" s="7" t="s">
        <v>10</v>
      </c>
    </row>
    <row r="82" spans="1:41" s="6" customFormat="1" ht="20.25" customHeight="1" thickBot="1">
      <c r="A82" s="170">
        <v>4</v>
      </c>
      <c r="B82" s="171"/>
      <c r="C82" s="172"/>
      <c r="D82" s="173"/>
      <c r="E82" s="173"/>
      <c r="F82" s="173"/>
      <c r="G82" s="185"/>
      <c r="H82" s="185"/>
      <c r="I82" s="185"/>
      <c r="J82" s="186"/>
      <c r="K82" s="69"/>
      <c r="L82" s="8" t="s">
        <v>10</v>
      </c>
      <c r="M82" s="170">
        <v>4</v>
      </c>
      <c r="N82" s="171"/>
      <c r="O82" s="172"/>
      <c r="P82" s="173"/>
      <c r="Q82" s="173"/>
      <c r="R82" s="173"/>
      <c r="S82" s="185"/>
      <c r="T82" s="185"/>
      <c r="U82" s="185"/>
      <c r="V82" s="186"/>
      <c r="W82" s="69"/>
      <c r="X82" s="8" t="s">
        <v>10</v>
      </c>
    </row>
    <row r="84" spans="1:41" s="1" customFormat="1" ht="18.75" customHeight="1">
      <c r="A84" s="282" t="s">
        <v>121</v>
      </c>
      <c r="B84" s="282"/>
      <c r="C84" s="282"/>
      <c r="D84" s="282"/>
      <c r="E84" s="283"/>
      <c r="F84" s="284"/>
      <c r="G84" s="1" t="s">
        <v>122</v>
      </c>
    </row>
    <row r="85" spans="1:41" s="1" customFormat="1" ht="18.75" customHeight="1">
      <c r="A85" s="3"/>
      <c r="B85" s="3"/>
      <c r="C85" s="3"/>
      <c r="D85" s="3"/>
      <c r="E85" s="72"/>
      <c r="F85" s="72"/>
    </row>
    <row r="86" spans="1:41" s="1" customFormat="1" ht="18.75" customHeight="1">
      <c r="A86" s="3" t="s">
        <v>47</v>
      </c>
      <c r="B86" s="4" t="s">
        <v>17</v>
      </c>
    </row>
    <row r="87" spans="1:41" ht="18.75" customHeight="1">
      <c r="A87" s="3" t="s">
        <v>47</v>
      </c>
      <c r="B87" s="1" t="s">
        <v>20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O87" s="1"/>
    </row>
    <row r="88" spans="1:41" ht="18.75" customHeight="1">
      <c r="B88" s="5" t="s">
        <v>48</v>
      </c>
      <c r="AO88" s="1"/>
    </row>
    <row r="89" spans="1:41" ht="26.25" customHeight="1">
      <c r="A89" s="235" t="str">
        <f>A3</f>
        <v>令和３年度　大阪中学校夏季柔道大会　申し込み書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1"/>
      <c r="Z89" s="1"/>
      <c r="AA89" s="1"/>
    </row>
    <row r="90" spans="1:41" ht="26.25" customHeight="1" thickBot="1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1"/>
      <c r="Z90" s="1"/>
      <c r="AA90" s="1"/>
    </row>
    <row r="91" spans="1:41" ht="22.5" customHeight="1">
      <c r="A91" s="239" t="str">
        <f>IF(A48="","",A48)</f>
        <v>学校名</v>
      </c>
      <c r="B91" s="240"/>
      <c r="C91" s="240"/>
      <c r="D91" s="316" t="str">
        <f>D48</f>
        <v/>
      </c>
      <c r="E91" s="240"/>
      <c r="F91" s="240"/>
      <c r="G91" s="240"/>
      <c r="H91" s="240"/>
      <c r="I91" s="240"/>
      <c r="J91" s="240"/>
      <c r="K91" s="240"/>
      <c r="L91" s="237" t="str">
        <f>L48</f>
        <v>地区名</v>
      </c>
      <c r="M91" s="232"/>
      <c r="N91" s="238"/>
      <c r="O91" s="228" t="str">
        <f>IF(O48="","",O48)</f>
        <v/>
      </c>
      <c r="P91" s="229"/>
      <c r="Q91" s="229"/>
      <c r="R91" s="229"/>
      <c r="S91" s="229"/>
      <c r="T91" s="229"/>
      <c r="U91" s="229"/>
      <c r="V91" s="229"/>
      <c r="W91" s="232" t="str">
        <f>W48</f>
        <v>地区</v>
      </c>
      <c r="X91" s="233"/>
      <c r="Y91" s="2"/>
      <c r="Z91" s="1"/>
      <c r="AA91" s="1"/>
      <c r="AB91" s="1"/>
    </row>
    <row r="92" spans="1:41" ht="22.5" customHeight="1">
      <c r="A92" s="242"/>
      <c r="B92" s="243"/>
      <c r="C92" s="243"/>
      <c r="D92" s="317"/>
      <c r="E92" s="243"/>
      <c r="F92" s="243"/>
      <c r="G92" s="243"/>
      <c r="H92" s="243"/>
      <c r="I92" s="243"/>
      <c r="J92" s="243"/>
      <c r="K92" s="243"/>
      <c r="L92" s="200"/>
      <c r="M92" s="194"/>
      <c r="N92" s="195"/>
      <c r="O92" s="230"/>
      <c r="P92" s="231"/>
      <c r="Q92" s="231"/>
      <c r="R92" s="231"/>
      <c r="S92" s="231"/>
      <c r="T92" s="231"/>
      <c r="U92" s="231"/>
      <c r="V92" s="231"/>
      <c r="W92" s="194"/>
      <c r="X92" s="234"/>
      <c r="Y92" s="2"/>
      <c r="Z92" s="1"/>
      <c r="AA92" s="1"/>
      <c r="AB92" s="1"/>
    </row>
    <row r="93" spans="1:41" ht="15" customHeight="1">
      <c r="A93" s="187" t="str">
        <f>A50</f>
        <v>学校所在地</v>
      </c>
      <c r="B93" s="188"/>
      <c r="C93" s="189"/>
      <c r="D93" s="62" t="str">
        <f>D50</f>
        <v>〒</v>
      </c>
      <c r="E93" s="196" t="str">
        <f>IF(E50="","",E50)</f>
        <v/>
      </c>
      <c r="F93" s="196"/>
      <c r="G93" s="196"/>
      <c r="H93" s="196"/>
      <c r="I93" s="196"/>
      <c r="J93" s="196"/>
      <c r="K93" s="196"/>
      <c r="L93" s="196"/>
      <c r="M93" s="196"/>
      <c r="N93" s="197"/>
      <c r="O93" s="198" t="str">
        <f>O50</f>
        <v>TEL</v>
      </c>
      <c r="P93" s="201" t="str">
        <f>IF(P50="","",P50)</f>
        <v/>
      </c>
      <c r="Q93" s="201"/>
      <c r="R93" s="201"/>
      <c r="S93" s="201"/>
      <c r="T93" s="201"/>
      <c r="U93" s="201"/>
      <c r="V93" s="201"/>
      <c r="W93" s="201"/>
      <c r="X93" s="202"/>
      <c r="Y93" s="2"/>
      <c r="Z93" s="1"/>
      <c r="AA93" s="1"/>
      <c r="AB93" s="1"/>
    </row>
    <row r="94" spans="1:41" ht="15" customHeight="1">
      <c r="A94" s="190"/>
      <c r="B94" s="191"/>
      <c r="C94" s="192"/>
      <c r="D94" s="207" t="str">
        <f>IF(D51="","",D51)</f>
        <v/>
      </c>
      <c r="E94" s="208"/>
      <c r="F94" s="208"/>
      <c r="G94" s="208"/>
      <c r="H94" s="208"/>
      <c r="I94" s="208"/>
      <c r="J94" s="208"/>
      <c r="K94" s="208"/>
      <c r="L94" s="208"/>
      <c r="M94" s="208"/>
      <c r="N94" s="209"/>
      <c r="O94" s="199"/>
      <c r="P94" s="203"/>
      <c r="Q94" s="203"/>
      <c r="R94" s="203"/>
      <c r="S94" s="203"/>
      <c r="T94" s="203"/>
      <c r="U94" s="203"/>
      <c r="V94" s="203"/>
      <c r="W94" s="203"/>
      <c r="X94" s="204"/>
      <c r="Y94" s="2"/>
      <c r="Z94" s="1"/>
      <c r="AA94" s="1"/>
      <c r="AB94" s="1"/>
    </row>
    <row r="95" spans="1:41" ht="15" customHeight="1">
      <c r="A95" s="193"/>
      <c r="B95" s="194"/>
      <c r="C95" s="195"/>
      <c r="D95" s="210"/>
      <c r="E95" s="211"/>
      <c r="F95" s="211"/>
      <c r="G95" s="211"/>
      <c r="H95" s="211"/>
      <c r="I95" s="211"/>
      <c r="J95" s="211"/>
      <c r="K95" s="211"/>
      <c r="L95" s="211"/>
      <c r="M95" s="211"/>
      <c r="N95" s="212"/>
      <c r="O95" s="200"/>
      <c r="P95" s="205"/>
      <c r="Q95" s="205"/>
      <c r="R95" s="205"/>
      <c r="S95" s="205"/>
      <c r="T95" s="205"/>
      <c r="U95" s="205"/>
      <c r="V95" s="205"/>
      <c r="W95" s="205"/>
      <c r="X95" s="206"/>
      <c r="Y95" s="2"/>
      <c r="Z95" s="1"/>
      <c r="AA95" s="1"/>
      <c r="AB95" s="1"/>
    </row>
    <row r="96" spans="1:41" ht="22.5" customHeight="1">
      <c r="A96" s="214" t="s">
        <v>62</v>
      </c>
      <c r="B96" s="188"/>
      <c r="C96" s="189"/>
      <c r="D96" s="218" t="str">
        <f>IF(D53="","",D53)</f>
        <v/>
      </c>
      <c r="E96" s="219"/>
      <c r="F96" s="219"/>
      <c r="G96" s="219"/>
      <c r="H96" s="219"/>
      <c r="I96" s="219"/>
      <c r="J96" s="219"/>
      <c r="K96" s="219"/>
      <c r="L96" s="198" t="str">
        <f>L53</f>
        <v>学校長名</v>
      </c>
      <c r="M96" s="188"/>
      <c r="N96" s="189"/>
      <c r="O96" s="218" t="str">
        <f>IF(O53="","",O53)</f>
        <v/>
      </c>
      <c r="P96" s="219"/>
      <c r="Q96" s="219"/>
      <c r="R96" s="219"/>
      <c r="S96" s="219"/>
      <c r="T96" s="219"/>
      <c r="U96" s="219"/>
      <c r="V96" s="219"/>
      <c r="W96" s="188"/>
      <c r="X96" s="248"/>
      <c r="Y96" s="2"/>
      <c r="Z96" s="1"/>
      <c r="AA96" s="1"/>
      <c r="AB96" s="1"/>
    </row>
    <row r="97" spans="1:41" ht="22.5" customHeight="1" thickBot="1">
      <c r="A97" s="215"/>
      <c r="B97" s="216"/>
      <c r="C97" s="217"/>
      <c r="D97" s="221"/>
      <c r="E97" s="222"/>
      <c r="F97" s="222"/>
      <c r="G97" s="222"/>
      <c r="H97" s="222"/>
      <c r="I97" s="222"/>
      <c r="J97" s="222"/>
      <c r="K97" s="222"/>
      <c r="L97" s="247"/>
      <c r="M97" s="216"/>
      <c r="N97" s="217"/>
      <c r="O97" s="221"/>
      <c r="P97" s="222"/>
      <c r="Q97" s="222"/>
      <c r="R97" s="222"/>
      <c r="S97" s="222"/>
      <c r="T97" s="222"/>
      <c r="U97" s="222"/>
      <c r="V97" s="222"/>
      <c r="W97" s="216" t="str">
        <f>W54</f>
        <v>公印</v>
      </c>
      <c r="X97" s="249"/>
      <c r="Y97" s="2"/>
      <c r="Z97" s="1"/>
      <c r="AA97" s="1"/>
      <c r="AB97" s="1"/>
    </row>
    <row r="98" spans="1:41" customFormat="1" ht="30" customHeight="1">
      <c r="A98" s="213" t="s">
        <v>29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1"/>
      <c r="Z98" s="1"/>
      <c r="AA98" s="1"/>
      <c r="AB98" s="1"/>
      <c r="AO98" s="5"/>
    </row>
    <row r="99" spans="1:41" customFormat="1" ht="30" customHeight="1" thickBot="1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1"/>
      <c r="Z99" s="1"/>
      <c r="AA99" s="1"/>
      <c r="AB99" s="1"/>
      <c r="AO99" s="5"/>
    </row>
    <row r="100" spans="1:41" customFormat="1" ht="22.5" customHeight="1" thickBot="1">
      <c r="A100" s="9"/>
      <c r="B100" s="319" t="s">
        <v>30</v>
      </c>
      <c r="C100" s="320"/>
      <c r="D100" s="320"/>
      <c r="E100" s="320"/>
      <c r="F100" s="320"/>
      <c r="G100" s="320"/>
      <c r="H100" s="320"/>
      <c r="I100" s="320"/>
      <c r="J100" s="321"/>
      <c r="K100" s="319" t="s">
        <v>31</v>
      </c>
      <c r="L100" s="320"/>
      <c r="M100" s="321"/>
      <c r="N100" s="319" t="s">
        <v>32</v>
      </c>
      <c r="O100" s="320"/>
      <c r="P100" s="321"/>
      <c r="Q100" s="319" t="s">
        <v>33</v>
      </c>
      <c r="R100" s="320"/>
      <c r="S100" s="320"/>
      <c r="T100" s="320"/>
      <c r="U100" s="319" t="s">
        <v>34</v>
      </c>
      <c r="V100" s="320"/>
      <c r="W100" s="320"/>
      <c r="X100" s="322"/>
      <c r="Y100" s="1"/>
      <c r="Z100" s="1"/>
      <c r="AA100" s="1"/>
      <c r="AB100" s="1"/>
      <c r="AO100" s="5"/>
    </row>
    <row r="101" spans="1:41" customFormat="1" ht="22.5" customHeight="1" thickTop="1">
      <c r="A101" s="333">
        <v>1</v>
      </c>
      <c r="B101" s="335"/>
      <c r="C101" s="336"/>
      <c r="D101" s="336"/>
      <c r="E101" s="336"/>
      <c r="F101" s="336"/>
      <c r="G101" s="336"/>
      <c r="H101" s="336"/>
      <c r="I101" s="336"/>
      <c r="J101" s="337"/>
      <c r="K101" s="327"/>
      <c r="L101" s="328"/>
      <c r="M101" s="10"/>
      <c r="N101" s="327"/>
      <c r="O101" s="328"/>
      <c r="P101" s="331"/>
      <c r="Q101" s="327"/>
      <c r="R101" s="328"/>
      <c r="S101" s="328"/>
      <c r="T101" s="10"/>
      <c r="U101" s="323"/>
      <c r="V101" s="324"/>
      <c r="W101" s="324"/>
      <c r="X101" s="11"/>
      <c r="Y101" s="1"/>
      <c r="Z101" s="1"/>
      <c r="AA101" s="1"/>
      <c r="AB101" s="1"/>
    </row>
    <row r="102" spans="1:41" customFormat="1" ht="22.5" customHeight="1">
      <c r="A102" s="334"/>
      <c r="B102" s="329"/>
      <c r="C102" s="330"/>
      <c r="D102" s="330"/>
      <c r="E102" s="330"/>
      <c r="F102" s="330"/>
      <c r="G102" s="330"/>
      <c r="H102" s="330"/>
      <c r="I102" s="330"/>
      <c r="J102" s="332"/>
      <c r="K102" s="329"/>
      <c r="L102" s="330"/>
      <c r="M102" s="61" t="s">
        <v>10</v>
      </c>
      <c r="N102" s="329"/>
      <c r="O102" s="330"/>
      <c r="P102" s="332"/>
      <c r="Q102" s="329"/>
      <c r="R102" s="330"/>
      <c r="S102" s="330"/>
      <c r="T102" s="61" t="s">
        <v>49</v>
      </c>
      <c r="U102" s="325"/>
      <c r="V102" s="326"/>
      <c r="W102" s="326"/>
      <c r="X102" s="63" t="s">
        <v>49</v>
      </c>
      <c r="Y102" s="1"/>
      <c r="Z102" s="1"/>
      <c r="AA102" s="1"/>
      <c r="AB102" s="1"/>
    </row>
    <row r="103" spans="1:41" customFormat="1" ht="22.5" customHeight="1">
      <c r="A103" s="338">
        <v>2</v>
      </c>
      <c r="B103" s="339"/>
      <c r="C103" s="340"/>
      <c r="D103" s="340"/>
      <c r="E103" s="340"/>
      <c r="F103" s="340"/>
      <c r="G103" s="340"/>
      <c r="H103" s="340"/>
      <c r="I103" s="340"/>
      <c r="J103" s="341"/>
      <c r="K103" s="327"/>
      <c r="L103" s="328"/>
      <c r="M103" s="10"/>
      <c r="N103" s="327"/>
      <c r="O103" s="328"/>
      <c r="P103" s="331"/>
      <c r="Q103" s="327"/>
      <c r="R103" s="328"/>
      <c r="S103" s="328"/>
      <c r="T103" s="10"/>
      <c r="U103" s="323"/>
      <c r="V103" s="324"/>
      <c r="W103" s="324"/>
      <c r="X103" s="11"/>
      <c r="Y103" s="1"/>
      <c r="Z103" s="1"/>
      <c r="AA103" s="1"/>
      <c r="AB103" s="1"/>
    </row>
    <row r="104" spans="1:41" customFormat="1" ht="22.5" customHeight="1">
      <c r="A104" s="334"/>
      <c r="B104" s="329"/>
      <c r="C104" s="330"/>
      <c r="D104" s="330"/>
      <c r="E104" s="330"/>
      <c r="F104" s="330"/>
      <c r="G104" s="330"/>
      <c r="H104" s="330"/>
      <c r="I104" s="330"/>
      <c r="J104" s="332"/>
      <c r="K104" s="329"/>
      <c r="L104" s="330"/>
      <c r="M104" s="61" t="s">
        <v>10</v>
      </c>
      <c r="N104" s="329"/>
      <c r="O104" s="330"/>
      <c r="P104" s="332"/>
      <c r="Q104" s="329"/>
      <c r="R104" s="330"/>
      <c r="S104" s="330"/>
      <c r="T104" s="61" t="s">
        <v>50</v>
      </c>
      <c r="U104" s="325"/>
      <c r="V104" s="326"/>
      <c r="W104" s="326"/>
      <c r="X104" s="63" t="s">
        <v>49</v>
      </c>
      <c r="Y104" s="1"/>
      <c r="Z104" s="1"/>
      <c r="AA104" s="1"/>
      <c r="AB104" s="1"/>
    </row>
    <row r="105" spans="1:41" customFormat="1" ht="22.5" customHeight="1">
      <c r="A105" s="338">
        <v>3</v>
      </c>
      <c r="B105" s="339"/>
      <c r="C105" s="340"/>
      <c r="D105" s="340"/>
      <c r="E105" s="340"/>
      <c r="F105" s="340"/>
      <c r="G105" s="340"/>
      <c r="H105" s="340"/>
      <c r="I105" s="340"/>
      <c r="J105" s="341"/>
      <c r="K105" s="327"/>
      <c r="L105" s="328"/>
      <c r="M105" s="10"/>
      <c r="N105" s="327"/>
      <c r="O105" s="328"/>
      <c r="P105" s="331"/>
      <c r="Q105" s="327"/>
      <c r="R105" s="328"/>
      <c r="S105" s="328"/>
      <c r="T105" s="10"/>
      <c r="U105" s="323"/>
      <c r="V105" s="324"/>
      <c r="W105" s="324"/>
      <c r="X105" s="11"/>
      <c r="Y105" s="1"/>
      <c r="Z105" s="1"/>
      <c r="AA105" s="1"/>
      <c r="AB105" s="1"/>
    </row>
    <row r="106" spans="1:41" customFormat="1" ht="22.5" customHeight="1">
      <c r="A106" s="334"/>
      <c r="B106" s="329"/>
      <c r="C106" s="330"/>
      <c r="D106" s="330"/>
      <c r="E106" s="330"/>
      <c r="F106" s="330"/>
      <c r="G106" s="330"/>
      <c r="H106" s="330"/>
      <c r="I106" s="330"/>
      <c r="J106" s="332"/>
      <c r="K106" s="329"/>
      <c r="L106" s="330"/>
      <c r="M106" s="61" t="s">
        <v>10</v>
      </c>
      <c r="N106" s="329"/>
      <c r="O106" s="330"/>
      <c r="P106" s="332"/>
      <c r="Q106" s="329"/>
      <c r="R106" s="330"/>
      <c r="S106" s="330"/>
      <c r="T106" s="61" t="s">
        <v>49</v>
      </c>
      <c r="U106" s="325"/>
      <c r="V106" s="326"/>
      <c r="W106" s="326"/>
      <c r="X106" s="63" t="s">
        <v>49</v>
      </c>
      <c r="Y106" s="1"/>
      <c r="Z106" s="1"/>
      <c r="AA106" s="1"/>
      <c r="AB106" s="1"/>
    </row>
    <row r="107" spans="1:41" customFormat="1" ht="22.5" customHeight="1">
      <c r="A107" s="338">
        <v>4</v>
      </c>
      <c r="B107" s="339"/>
      <c r="C107" s="340"/>
      <c r="D107" s="340"/>
      <c r="E107" s="340"/>
      <c r="F107" s="340"/>
      <c r="G107" s="340"/>
      <c r="H107" s="340"/>
      <c r="I107" s="340"/>
      <c r="J107" s="341"/>
      <c r="K107" s="327"/>
      <c r="L107" s="328"/>
      <c r="M107" s="10"/>
      <c r="N107" s="327"/>
      <c r="O107" s="328"/>
      <c r="P107" s="331"/>
      <c r="Q107" s="327"/>
      <c r="R107" s="328"/>
      <c r="S107" s="328"/>
      <c r="T107" s="10"/>
      <c r="U107" s="323"/>
      <c r="V107" s="324"/>
      <c r="W107" s="324"/>
      <c r="X107" s="11"/>
      <c r="Y107" s="1"/>
      <c r="Z107" s="1"/>
      <c r="AA107" s="1"/>
      <c r="AB107" s="1"/>
    </row>
    <row r="108" spans="1:41" customFormat="1" ht="22.5" customHeight="1">
      <c r="A108" s="334"/>
      <c r="B108" s="329"/>
      <c r="C108" s="330"/>
      <c r="D108" s="330"/>
      <c r="E108" s="330"/>
      <c r="F108" s="330"/>
      <c r="G108" s="330"/>
      <c r="H108" s="330"/>
      <c r="I108" s="330"/>
      <c r="J108" s="332"/>
      <c r="K108" s="329"/>
      <c r="L108" s="330"/>
      <c r="M108" s="61" t="s">
        <v>10</v>
      </c>
      <c r="N108" s="329"/>
      <c r="O108" s="330"/>
      <c r="P108" s="332"/>
      <c r="Q108" s="329"/>
      <c r="R108" s="330"/>
      <c r="S108" s="330"/>
      <c r="T108" s="61" t="s">
        <v>49</v>
      </c>
      <c r="U108" s="325"/>
      <c r="V108" s="326"/>
      <c r="W108" s="326"/>
      <c r="X108" s="63" t="s">
        <v>50</v>
      </c>
      <c r="Y108" s="1"/>
      <c r="Z108" s="1"/>
      <c r="AA108" s="1"/>
      <c r="AB108" s="1"/>
    </row>
    <row r="109" spans="1:41" customFormat="1" ht="22.5" customHeight="1">
      <c r="A109" s="338">
        <v>5</v>
      </c>
      <c r="B109" s="339"/>
      <c r="C109" s="340"/>
      <c r="D109" s="340"/>
      <c r="E109" s="340"/>
      <c r="F109" s="340"/>
      <c r="G109" s="340"/>
      <c r="H109" s="340"/>
      <c r="I109" s="340"/>
      <c r="J109" s="341"/>
      <c r="K109" s="327"/>
      <c r="L109" s="328"/>
      <c r="M109" s="10"/>
      <c r="N109" s="327"/>
      <c r="O109" s="328"/>
      <c r="P109" s="331"/>
      <c r="Q109" s="327"/>
      <c r="R109" s="328"/>
      <c r="S109" s="328"/>
      <c r="T109" s="10"/>
      <c r="U109" s="323"/>
      <c r="V109" s="324"/>
      <c r="W109" s="324"/>
      <c r="X109" s="11"/>
      <c r="Y109" s="1"/>
      <c r="Z109" s="1"/>
      <c r="AA109" s="1"/>
      <c r="AB109" s="1"/>
    </row>
    <row r="110" spans="1:41" customFormat="1" ht="22.5" customHeight="1">
      <c r="A110" s="334"/>
      <c r="B110" s="329"/>
      <c r="C110" s="330"/>
      <c r="D110" s="330"/>
      <c r="E110" s="330"/>
      <c r="F110" s="330"/>
      <c r="G110" s="330"/>
      <c r="H110" s="330"/>
      <c r="I110" s="330"/>
      <c r="J110" s="332"/>
      <c r="K110" s="329"/>
      <c r="L110" s="330"/>
      <c r="M110" s="61" t="s">
        <v>10</v>
      </c>
      <c r="N110" s="329"/>
      <c r="O110" s="330"/>
      <c r="P110" s="332"/>
      <c r="Q110" s="329"/>
      <c r="R110" s="330"/>
      <c r="S110" s="330"/>
      <c r="T110" s="61" t="s">
        <v>50</v>
      </c>
      <c r="U110" s="325"/>
      <c r="V110" s="326"/>
      <c r="W110" s="326"/>
      <c r="X110" s="63" t="s">
        <v>50</v>
      </c>
      <c r="Y110" s="1"/>
      <c r="Z110" s="1"/>
      <c r="AA110" s="1"/>
      <c r="AB110" s="1"/>
    </row>
    <row r="111" spans="1:41" customFormat="1" ht="22.5" customHeight="1">
      <c r="A111" s="338">
        <v>6</v>
      </c>
      <c r="B111" s="339"/>
      <c r="C111" s="340"/>
      <c r="D111" s="340"/>
      <c r="E111" s="340"/>
      <c r="F111" s="340"/>
      <c r="G111" s="340"/>
      <c r="H111" s="340"/>
      <c r="I111" s="340"/>
      <c r="J111" s="341"/>
      <c r="K111" s="327"/>
      <c r="L111" s="328"/>
      <c r="M111" s="10"/>
      <c r="N111" s="327"/>
      <c r="O111" s="328"/>
      <c r="P111" s="331"/>
      <c r="Q111" s="327"/>
      <c r="R111" s="328"/>
      <c r="S111" s="328"/>
      <c r="T111" s="10"/>
      <c r="U111" s="323"/>
      <c r="V111" s="324"/>
      <c r="W111" s="324"/>
      <c r="X111" s="11"/>
      <c r="Y111" s="1"/>
      <c r="Z111" s="1"/>
      <c r="AA111" s="1"/>
      <c r="AB111" s="1"/>
    </row>
    <row r="112" spans="1:41" customFormat="1" ht="22.5" customHeight="1">
      <c r="A112" s="334"/>
      <c r="B112" s="329"/>
      <c r="C112" s="330"/>
      <c r="D112" s="330"/>
      <c r="E112" s="330"/>
      <c r="F112" s="330"/>
      <c r="G112" s="330"/>
      <c r="H112" s="330"/>
      <c r="I112" s="330"/>
      <c r="J112" s="332"/>
      <c r="K112" s="329"/>
      <c r="L112" s="330"/>
      <c r="M112" s="61" t="s">
        <v>10</v>
      </c>
      <c r="N112" s="329"/>
      <c r="O112" s="330"/>
      <c r="P112" s="332"/>
      <c r="Q112" s="329"/>
      <c r="R112" s="330"/>
      <c r="S112" s="330"/>
      <c r="T112" s="61" t="s">
        <v>50</v>
      </c>
      <c r="U112" s="325"/>
      <c r="V112" s="326"/>
      <c r="W112" s="326"/>
      <c r="X112" s="63" t="s">
        <v>50</v>
      </c>
      <c r="Y112" s="1"/>
      <c r="Z112" s="1"/>
      <c r="AA112" s="1"/>
      <c r="AB112" s="1"/>
    </row>
    <row r="113" spans="1:41" customFormat="1" ht="22.5" customHeight="1">
      <c r="A113" s="338">
        <v>7</v>
      </c>
      <c r="B113" s="339"/>
      <c r="C113" s="340"/>
      <c r="D113" s="340"/>
      <c r="E113" s="340"/>
      <c r="F113" s="340"/>
      <c r="G113" s="340"/>
      <c r="H113" s="340"/>
      <c r="I113" s="340"/>
      <c r="J113" s="341"/>
      <c r="K113" s="327"/>
      <c r="L113" s="328"/>
      <c r="M113" s="10"/>
      <c r="N113" s="327"/>
      <c r="O113" s="328"/>
      <c r="P113" s="331"/>
      <c r="Q113" s="327"/>
      <c r="R113" s="328"/>
      <c r="S113" s="328"/>
      <c r="T113" s="10"/>
      <c r="U113" s="323"/>
      <c r="V113" s="324"/>
      <c r="W113" s="324"/>
      <c r="X113" s="11"/>
      <c r="Y113" s="1"/>
      <c r="Z113" s="1"/>
      <c r="AA113" s="1"/>
      <c r="AB113" s="1"/>
    </row>
    <row r="114" spans="1:41" customFormat="1" ht="22.5" customHeight="1" thickBot="1">
      <c r="A114" s="346"/>
      <c r="B114" s="342"/>
      <c r="C114" s="343"/>
      <c r="D114" s="343"/>
      <c r="E114" s="343"/>
      <c r="F114" s="343"/>
      <c r="G114" s="343"/>
      <c r="H114" s="343"/>
      <c r="I114" s="343"/>
      <c r="J114" s="347"/>
      <c r="K114" s="342"/>
      <c r="L114" s="343"/>
      <c r="M114" s="64" t="s">
        <v>10</v>
      </c>
      <c r="N114" s="342"/>
      <c r="O114" s="343"/>
      <c r="P114" s="347"/>
      <c r="Q114" s="342"/>
      <c r="R114" s="343"/>
      <c r="S114" s="343"/>
      <c r="T114" s="64" t="s">
        <v>50</v>
      </c>
      <c r="U114" s="344"/>
      <c r="V114" s="345"/>
      <c r="W114" s="345"/>
      <c r="X114" s="65" t="s">
        <v>49</v>
      </c>
      <c r="Y114" s="1"/>
      <c r="Z114" s="1"/>
      <c r="AA114" s="1"/>
      <c r="AB114" s="1"/>
    </row>
    <row r="115" spans="1:41" customFormat="1" ht="22.5" customHeight="1">
      <c r="A115" s="72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2"/>
      <c r="N115" s="70"/>
      <c r="O115" s="70"/>
      <c r="P115" s="70"/>
      <c r="Q115" s="70"/>
      <c r="R115" s="70"/>
      <c r="S115" s="70"/>
      <c r="T115" s="72"/>
      <c r="U115" s="71"/>
      <c r="V115" s="71"/>
      <c r="W115" s="71"/>
      <c r="X115" s="72"/>
      <c r="Y115" s="1"/>
      <c r="Z115" s="1"/>
      <c r="AA115" s="1"/>
      <c r="AB115" s="1"/>
    </row>
    <row r="116" spans="1:41" customFormat="1" ht="22.5" customHeight="1">
      <c r="A116" s="282" t="s">
        <v>121</v>
      </c>
      <c r="B116" s="282"/>
      <c r="C116" s="282"/>
      <c r="D116" s="282"/>
      <c r="E116" s="283"/>
      <c r="F116" s="284"/>
      <c r="G116" s="1" t="s">
        <v>122</v>
      </c>
      <c r="H116" s="70"/>
      <c r="I116" s="70"/>
      <c r="J116" s="70"/>
      <c r="K116" s="70"/>
      <c r="L116" s="70"/>
      <c r="M116" s="72"/>
      <c r="N116" s="70"/>
      <c r="O116" s="70"/>
      <c r="P116" s="70"/>
      <c r="Q116" s="70"/>
      <c r="R116" s="70"/>
      <c r="S116" s="70"/>
      <c r="T116" s="72"/>
      <c r="U116" s="71"/>
      <c r="V116" s="71"/>
      <c r="W116" s="71"/>
      <c r="X116" s="72"/>
      <c r="Y116" s="1"/>
      <c r="Z116" s="1"/>
      <c r="AA116" s="1"/>
      <c r="AB116" s="1"/>
    </row>
    <row r="117" spans="1:41" customFormat="1" ht="22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41" s="1" customFormat="1" ht="22.5" customHeight="1">
      <c r="A118" s="3" t="s">
        <v>47</v>
      </c>
      <c r="B118" s="12" t="s">
        <v>60</v>
      </c>
      <c r="AO118"/>
    </row>
    <row r="119" spans="1:41" s="1" customFormat="1" ht="22.5" customHeight="1">
      <c r="A119" s="3" t="s">
        <v>47</v>
      </c>
      <c r="B119" s="12" t="s">
        <v>51</v>
      </c>
      <c r="AO119"/>
    </row>
    <row r="120" spans="1:41" s="1" customFormat="1" ht="22.5" customHeight="1">
      <c r="A120" s="3" t="s">
        <v>47</v>
      </c>
      <c r="B120" s="12" t="s">
        <v>63</v>
      </c>
      <c r="AO120"/>
    </row>
    <row r="121" spans="1:41" s="1" customFormat="1" ht="22.5" customHeight="1">
      <c r="A121" s="3"/>
      <c r="B121" s="12" t="s">
        <v>52</v>
      </c>
    </row>
    <row r="122" spans="1:41" s="1" customFormat="1" ht="22.5" customHeight="1">
      <c r="A122" s="3" t="s">
        <v>47</v>
      </c>
      <c r="B122" s="12" t="s">
        <v>44</v>
      </c>
    </row>
    <row r="123" spans="1:41" s="1" customFormat="1" ht="22.5" customHeight="1">
      <c r="B123" s="1" t="s">
        <v>53</v>
      </c>
    </row>
    <row r="124" spans="1:41" s="1" customFormat="1" ht="22.5" customHeight="1">
      <c r="A124" s="3" t="s">
        <v>47</v>
      </c>
      <c r="B124" s="5" t="s">
        <v>59</v>
      </c>
    </row>
    <row r="125" spans="1:41" ht="26.25" customHeight="1">
      <c r="A125" s="235" t="str">
        <f>A3</f>
        <v>令和３年度　大阪中学校夏季柔道大会　申し込み書</v>
      </c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1"/>
      <c r="Z125" s="1"/>
      <c r="AA125" s="1"/>
      <c r="AO125" s="1"/>
    </row>
    <row r="126" spans="1:41" ht="26.25" customHeight="1" thickBot="1">
      <c r="A126" s="236"/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1"/>
      <c r="Z126" s="1"/>
      <c r="AA126" s="1"/>
      <c r="AO126" s="1"/>
    </row>
    <row r="127" spans="1:41" ht="22.5" customHeight="1">
      <c r="A127" s="239" t="str">
        <f>A91</f>
        <v>学校名</v>
      </c>
      <c r="B127" s="240"/>
      <c r="C127" s="241"/>
      <c r="D127" s="240" t="str">
        <f>D48</f>
        <v/>
      </c>
      <c r="E127" s="240"/>
      <c r="F127" s="240"/>
      <c r="G127" s="240"/>
      <c r="H127" s="240"/>
      <c r="I127" s="240"/>
      <c r="J127" s="240"/>
      <c r="K127" s="241"/>
      <c r="L127" s="232" t="str">
        <f>L91</f>
        <v>地区名</v>
      </c>
      <c r="M127" s="232"/>
      <c r="N127" s="238"/>
      <c r="O127" s="228" t="str">
        <f>O91</f>
        <v/>
      </c>
      <c r="P127" s="229"/>
      <c r="Q127" s="229"/>
      <c r="R127" s="229"/>
      <c r="S127" s="229"/>
      <c r="T127" s="229"/>
      <c r="U127" s="229"/>
      <c r="V127" s="229"/>
      <c r="W127" s="232" t="str">
        <f>W91</f>
        <v>地区</v>
      </c>
      <c r="X127" s="233"/>
      <c r="Y127" s="2"/>
      <c r="Z127" s="1"/>
      <c r="AA127" s="1"/>
      <c r="AB127" s="1"/>
      <c r="AO127" s="1"/>
    </row>
    <row r="128" spans="1:41" ht="22.5" customHeight="1">
      <c r="A128" s="242"/>
      <c r="B128" s="243"/>
      <c r="C128" s="244"/>
      <c r="D128" s="243"/>
      <c r="E128" s="243"/>
      <c r="F128" s="243"/>
      <c r="G128" s="243"/>
      <c r="H128" s="243"/>
      <c r="I128" s="243"/>
      <c r="J128" s="243"/>
      <c r="K128" s="244"/>
      <c r="L128" s="194"/>
      <c r="M128" s="194"/>
      <c r="N128" s="195"/>
      <c r="O128" s="230"/>
      <c r="P128" s="231"/>
      <c r="Q128" s="231"/>
      <c r="R128" s="231"/>
      <c r="S128" s="231"/>
      <c r="T128" s="231"/>
      <c r="U128" s="231"/>
      <c r="V128" s="231"/>
      <c r="W128" s="194"/>
      <c r="X128" s="234"/>
      <c r="Y128" s="2"/>
      <c r="Z128" s="1"/>
      <c r="AA128" s="1"/>
      <c r="AB128" s="1"/>
    </row>
    <row r="129" spans="1:41" ht="15" customHeight="1">
      <c r="A129" s="187" t="str">
        <f>A93</f>
        <v>学校所在地</v>
      </c>
      <c r="B129" s="188"/>
      <c r="C129" s="189"/>
      <c r="D129" s="62" t="str">
        <f>D93</f>
        <v>〒</v>
      </c>
      <c r="E129" s="196" t="str">
        <f>E93</f>
        <v/>
      </c>
      <c r="F129" s="196"/>
      <c r="G129" s="196"/>
      <c r="H129" s="196"/>
      <c r="I129" s="196"/>
      <c r="J129" s="196"/>
      <c r="K129" s="196"/>
      <c r="L129" s="196"/>
      <c r="M129" s="196"/>
      <c r="N129" s="197"/>
      <c r="O129" s="198" t="str">
        <f>O93</f>
        <v>TEL</v>
      </c>
      <c r="P129" s="201" t="str">
        <f>P93</f>
        <v/>
      </c>
      <c r="Q129" s="201"/>
      <c r="R129" s="201"/>
      <c r="S129" s="201"/>
      <c r="T129" s="201"/>
      <c r="U129" s="201"/>
      <c r="V129" s="201"/>
      <c r="W129" s="201"/>
      <c r="X129" s="202"/>
      <c r="Y129" s="2"/>
      <c r="Z129" s="1"/>
      <c r="AA129" s="1"/>
      <c r="AB129" s="1"/>
    </row>
    <row r="130" spans="1:41" ht="15" customHeight="1">
      <c r="A130" s="190"/>
      <c r="B130" s="191"/>
      <c r="C130" s="192"/>
      <c r="D130" s="207" t="str">
        <f>D94</f>
        <v/>
      </c>
      <c r="E130" s="208"/>
      <c r="F130" s="208"/>
      <c r="G130" s="208"/>
      <c r="H130" s="208"/>
      <c r="I130" s="208"/>
      <c r="J130" s="208"/>
      <c r="K130" s="208"/>
      <c r="L130" s="208"/>
      <c r="M130" s="208"/>
      <c r="N130" s="209"/>
      <c r="O130" s="199"/>
      <c r="P130" s="203"/>
      <c r="Q130" s="203"/>
      <c r="R130" s="203"/>
      <c r="S130" s="203"/>
      <c r="T130" s="203"/>
      <c r="U130" s="203"/>
      <c r="V130" s="203"/>
      <c r="W130" s="203"/>
      <c r="X130" s="204"/>
      <c r="Y130" s="2"/>
      <c r="Z130" s="1"/>
      <c r="AA130" s="1"/>
      <c r="AB130" s="1"/>
    </row>
    <row r="131" spans="1:41" ht="15" customHeight="1">
      <c r="A131" s="193"/>
      <c r="B131" s="194"/>
      <c r="C131" s="195"/>
      <c r="D131" s="210"/>
      <c r="E131" s="211"/>
      <c r="F131" s="211"/>
      <c r="G131" s="211"/>
      <c r="H131" s="211"/>
      <c r="I131" s="211"/>
      <c r="J131" s="211"/>
      <c r="K131" s="211"/>
      <c r="L131" s="211"/>
      <c r="M131" s="211"/>
      <c r="N131" s="212"/>
      <c r="O131" s="200"/>
      <c r="P131" s="205"/>
      <c r="Q131" s="205"/>
      <c r="R131" s="205"/>
      <c r="S131" s="205"/>
      <c r="T131" s="205"/>
      <c r="U131" s="205"/>
      <c r="V131" s="205"/>
      <c r="W131" s="205"/>
      <c r="X131" s="206"/>
      <c r="Y131" s="2"/>
      <c r="Z131" s="1"/>
      <c r="AA131" s="1"/>
      <c r="AB131" s="1"/>
    </row>
    <row r="132" spans="1:41" ht="22.5" customHeight="1">
      <c r="A132" s="214" t="s">
        <v>62</v>
      </c>
      <c r="B132" s="188"/>
      <c r="C132" s="189"/>
      <c r="D132" s="218" t="str">
        <f>IF(D10="","",D10)</f>
        <v/>
      </c>
      <c r="E132" s="219"/>
      <c r="F132" s="219"/>
      <c r="G132" s="219"/>
      <c r="H132" s="219"/>
      <c r="I132" s="219"/>
      <c r="J132" s="219"/>
      <c r="K132" s="220"/>
      <c r="L132" s="198" t="str">
        <f>L96</f>
        <v>学校長名</v>
      </c>
      <c r="M132" s="188"/>
      <c r="N132" s="189"/>
      <c r="O132" s="218" t="str">
        <f>O96</f>
        <v/>
      </c>
      <c r="P132" s="219"/>
      <c r="Q132" s="219"/>
      <c r="R132" s="219"/>
      <c r="S132" s="219"/>
      <c r="T132" s="219"/>
      <c r="U132" s="219"/>
      <c r="V132" s="219"/>
      <c r="W132" s="188"/>
      <c r="X132" s="248"/>
      <c r="Y132" s="2"/>
      <c r="Z132" s="1"/>
      <c r="AA132" s="1"/>
      <c r="AB132" s="1"/>
    </row>
    <row r="133" spans="1:41" ht="22.5" customHeight="1" thickBot="1">
      <c r="A133" s="215"/>
      <c r="B133" s="216"/>
      <c r="C133" s="217"/>
      <c r="D133" s="221"/>
      <c r="E133" s="222"/>
      <c r="F133" s="222"/>
      <c r="G133" s="222"/>
      <c r="H133" s="222"/>
      <c r="I133" s="222"/>
      <c r="J133" s="222"/>
      <c r="K133" s="223"/>
      <c r="L133" s="247"/>
      <c r="M133" s="216"/>
      <c r="N133" s="217"/>
      <c r="O133" s="221"/>
      <c r="P133" s="222"/>
      <c r="Q133" s="222"/>
      <c r="R133" s="222"/>
      <c r="S133" s="222"/>
      <c r="T133" s="222"/>
      <c r="U133" s="222"/>
      <c r="V133" s="222"/>
      <c r="W133" s="216" t="str">
        <f>W97</f>
        <v>公印</v>
      </c>
      <c r="X133" s="249"/>
      <c r="Y133" s="2"/>
      <c r="Z133" s="1"/>
      <c r="AA133" s="1"/>
      <c r="AB133" s="1"/>
    </row>
    <row r="134" spans="1:41" customFormat="1" ht="30" customHeight="1">
      <c r="A134" s="213" t="s">
        <v>35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1"/>
      <c r="Z134" s="1"/>
      <c r="AA134" s="1"/>
      <c r="AB134" s="1"/>
      <c r="AO134" s="5"/>
    </row>
    <row r="135" spans="1:41" customFormat="1" ht="30" customHeight="1" thickBot="1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1"/>
      <c r="Z135" s="1"/>
      <c r="AA135" s="1"/>
      <c r="AB135" s="1"/>
      <c r="AO135" s="5"/>
    </row>
    <row r="136" spans="1:41" customFormat="1" ht="22.5" customHeight="1" thickBot="1">
      <c r="A136" s="9"/>
      <c r="B136" s="319" t="s">
        <v>30</v>
      </c>
      <c r="C136" s="320"/>
      <c r="D136" s="320"/>
      <c r="E136" s="320"/>
      <c r="F136" s="320"/>
      <c r="G136" s="320"/>
      <c r="H136" s="320"/>
      <c r="I136" s="320"/>
      <c r="J136" s="321"/>
      <c r="K136" s="319" t="s">
        <v>31</v>
      </c>
      <c r="L136" s="320"/>
      <c r="M136" s="321"/>
      <c r="N136" s="319" t="s">
        <v>32</v>
      </c>
      <c r="O136" s="320"/>
      <c r="P136" s="321"/>
      <c r="Q136" s="319" t="s">
        <v>33</v>
      </c>
      <c r="R136" s="320"/>
      <c r="S136" s="320"/>
      <c r="T136" s="320"/>
      <c r="U136" s="319" t="s">
        <v>34</v>
      </c>
      <c r="V136" s="320"/>
      <c r="W136" s="320"/>
      <c r="X136" s="322"/>
      <c r="Y136" s="1"/>
      <c r="Z136" s="1"/>
      <c r="AA136" s="1"/>
      <c r="AB136" s="1"/>
      <c r="AO136" s="5"/>
    </row>
    <row r="137" spans="1:41" customFormat="1" ht="22.5" customHeight="1" thickTop="1">
      <c r="A137" s="333">
        <v>1</v>
      </c>
      <c r="B137" s="335"/>
      <c r="C137" s="336"/>
      <c r="D137" s="336"/>
      <c r="E137" s="336"/>
      <c r="F137" s="336"/>
      <c r="G137" s="336"/>
      <c r="H137" s="336"/>
      <c r="I137" s="336"/>
      <c r="J137" s="337"/>
      <c r="K137" s="327"/>
      <c r="L137" s="328"/>
      <c r="M137" s="10"/>
      <c r="N137" s="327"/>
      <c r="O137" s="328"/>
      <c r="P137" s="331"/>
      <c r="Q137" s="327"/>
      <c r="R137" s="328"/>
      <c r="S137" s="328"/>
      <c r="T137" s="10"/>
      <c r="U137" s="323"/>
      <c r="V137" s="324"/>
      <c r="W137" s="324"/>
      <c r="X137" s="11"/>
      <c r="Y137" s="1"/>
      <c r="Z137" s="1"/>
      <c r="AA137" s="1"/>
      <c r="AB137" s="1"/>
    </row>
    <row r="138" spans="1:41" customFormat="1" ht="22.5" customHeight="1">
      <c r="A138" s="334"/>
      <c r="B138" s="329"/>
      <c r="C138" s="330"/>
      <c r="D138" s="330"/>
      <c r="E138" s="330"/>
      <c r="F138" s="330"/>
      <c r="G138" s="330"/>
      <c r="H138" s="330"/>
      <c r="I138" s="330"/>
      <c r="J138" s="332"/>
      <c r="K138" s="329"/>
      <c r="L138" s="330"/>
      <c r="M138" s="61" t="s">
        <v>10</v>
      </c>
      <c r="N138" s="329"/>
      <c r="O138" s="330"/>
      <c r="P138" s="332"/>
      <c r="Q138" s="329"/>
      <c r="R138" s="330"/>
      <c r="S138" s="330"/>
      <c r="T138" s="61" t="s">
        <v>49</v>
      </c>
      <c r="U138" s="325"/>
      <c r="V138" s="326"/>
      <c r="W138" s="326"/>
      <c r="X138" s="63" t="s">
        <v>49</v>
      </c>
      <c r="Y138" s="1"/>
      <c r="Z138" s="1"/>
      <c r="AA138" s="1"/>
      <c r="AB138" s="1"/>
    </row>
    <row r="139" spans="1:41" customFormat="1" ht="22.5" customHeight="1">
      <c r="A139" s="338">
        <v>2</v>
      </c>
      <c r="B139" s="339"/>
      <c r="C139" s="340"/>
      <c r="D139" s="340"/>
      <c r="E139" s="340"/>
      <c r="F139" s="340"/>
      <c r="G139" s="340"/>
      <c r="H139" s="340"/>
      <c r="I139" s="340"/>
      <c r="J139" s="341"/>
      <c r="K139" s="327"/>
      <c r="L139" s="328"/>
      <c r="M139" s="10"/>
      <c r="N139" s="327"/>
      <c r="O139" s="328"/>
      <c r="P139" s="331"/>
      <c r="Q139" s="327"/>
      <c r="R139" s="328"/>
      <c r="S139" s="328"/>
      <c r="T139" s="10"/>
      <c r="U139" s="323"/>
      <c r="V139" s="324"/>
      <c r="W139" s="324"/>
      <c r="X139" s="11"/>
      <c r="Y139" s="1"/>
      <c r="Z139" s="1"/>
      <c r="AA139" s="1"/>
      <c r="AB139" s="1"/>
    </row>
    <row r="140" spans="1:41" customFormat="1" ht="22.5" customHeight="1">
      <c r="A140" s="334"/>
      <c r="B140" s="329"/>
      <c r="C140" s="330"/>
      <c r="D140" s="330"/>
      <c r="E140" s="330"/>
      <c r="F140" s="330"/>
      <c r="G140" s="330"/>
      <c r="H140" s="330"/>
      <c r="I140" s="330"/>
      <c r="J140" s="332"/>
      <c r="K140" s="329"/>
      <c r="L140" s="330"/>
      <c r="M140" s="61" t="s">
        <v>10</v>
      </c>
      <c r="N140" s="329"/>
      <c r="O140" s="330"/>
      <c r="P140" s="332"/>
      <c r="Q140" s="329"/>
      <c r="R140" s="330"/>
      <c r="S140" s="330"/>
      <c r="T140" s="61" t="s">
        <v>49</v>
      </c>
      <c r="U140" s="325"/>
      <c r="V140" s="326"/>
      <c r="W140" s="326"/>
      <c r="X140" s="63" t="s">
        <v>49</v>
      </c>
      <c r="Y140" s="1"/>
      <c r="Z140" s="1"/>
      <c r="AA140" s="1"/>
      <c r="AB140" s="1"/>
    </row>
    <row r="141" spans="1:41" customFormat="1" ht="22.5" customHeight="1">
      <c r="A141" s="338">
        <v>3</v>
      </c>
      <c r="B141" s="339"/>
      <c r="C141" s="340"/>
      <c r="D141" s="340"/>
      <c r="E141" s="340"/>
      <c r="F141" s="340"/>
      <c r="G141" s="340"/>
      <c r="H141" s="340"/>
      <c r="I141" s="340"/>
      <c r="J141" s="341"/>
      <c r="K141" s="327"/>
      <c r="L141" s="328"/>
      <c r="M141" s="10"/>
      <c r="N141" s="327"/>
      <c r="O141" s="328"/>
      <c r="P141" s="331"/>
      <c r="Q141" s="327"/>
      <c r="R141" s="328"/>
      <c r="S141" s="328"/>
      <c r="T141" s="10"/>
      <c r="U141" s="323"/>
      <c r="V141" s="324"/>
      <c r="W141" s="324"/>
      <c r="X141" s="11"/>
      <c r="Y141" s="1"/>
      <c r="Z141" s="1"/>
      <c r="AA141" s="1"/>
      <c r="AB141" s="1"/>
    </row>
    <row r="142" spans="1:41" customFormat="1" ht="22.5" customHeight="1">
      <c r="A142" s="334"/>
      <c r="B142" s="329"/>
      <c r="C142" s="330"/>
      <c r="D142" s="330"/>
      <c r="E142" s="330"/>
      <c r="F142" s="330"/>
      <c r="G142" s="330"/>
      <c r="H142" s="330"/>
      <c r="I142" s="330"/>
      <c r="J142" s="332"/>
      <c r="K142" s="329"/>
      <c r="L142" s="330"/>
      <c r="M142" s="61" t="s">
        <v>10</v>
      </c>
      <c r="N142" s="329"/>
      <c r="O142" s="330"/>
      <c r="P142" s="332"/>
      <c r="Q142" s="329"/>
      <c r="R142" s="330"/>
      <c r="S142" s="330"/>
      <c r="T142" s="61" t="s">
        <v>49</v>
      </c>
      <c r="U142" s="325"/>
      <c r="V142" s="326"/>
      <c r="W142" s="326"/>
      <c r="X142" s="63" t="s">
        <v>49</v>
      </c>
      <c r="Y142" s="1"/>
      <c r="Z142" s="1"/>
      <c r="AA142" s="1"/>
      <c r="AB142" s="1"/>
    </row>
    <row r="143" spans="1:41" customFormat="1" ht="22.5" customHeight="1">
      <c r="A143" s="338">
        <v>4</v>
      </c>
      <c r="B143" s="339"/>
      <c r="C143" s="340"/>
      <c r="D143" s="340"/>
      <c r="E143" s="340"/>
      <c r="F143" s="340"/>
      <c r="G143" s="340"/>
      <c r="H143" s="340"/>
      <c r="I143" s="340"/>
      <c r="J143" s="341"/>
      <c r="K143" s="327"/>
      <c r="L143" s="328"/>
      <c r="M143" s="10"/>
      <c r="N143" s="327"/>
      <c r="O143" s="328"/>
      <c r="P143" s="331"/>
      <c r="Q143" s="327"/>
      <c r="R143" s="328"/>
      <c r="S143" s="328"/>
      <c r="T143" s="10"/>
      <c r="U143" s="323"/>
      <c r="V143" s="324"/>
      <c r="W143" s="324"/>
      <c r="X143" s="11"/>
      <c r="Y143" s="1"/>
      <c r="Z143" s="1"/>
      <c r="AA143" s="1"/>
      <c r="AB143" s="1"/>
    </row>
    <row r="144" spans="1:41" customFormat="1" ht="22.5" customHeight="1" thickBot="1">
      <c r="A144" s="346"/>
      <c r="B144" s="342"/>
      <c r="C144" s="343"/>
      <c r="D144" s="343"/>
      <c r="E144" s="343"/>
      <c r="F144" s="343"/>
      <c r="G144" s="343"/>
      <c r="H144" s="343"/>
      <c r="I144" s="343"/>
      <c r="J144" s="347"/>
      <c r="K144" s="342"/>
      <c r="L144" s="343"/>
      <c r="M144" s="64" t="s">
        <v>10</v>
      </c>
      <c r="N144" s="342"/>
      <c r="O144" s="343"/>
      <c r="P144" s="347"/>
      <c r="Q144" s="342"/>
      <c r="R144" s="343"/>
      <c r="S144" s="343"/>
      <c r="T144" s="64" t="s">
        <v>49</v>
      </c>
      <c r="U144" s="344"/>
      <c r="V144" s="345"/>
      <c r="W144" s="345"/>
      <c r="X144" s="65" t="s">
        <v>49</v>
      </c>
      <c r="Y144" s="1"/>
      <c r="Z144" s="1"/>
      <c r="AA144" s="1"/>
      <c r="AB144" s="1"/>
    </row>
    <row r="145" spans="1:41" customFormat="1" ht="22.5" customHeight="1">
      <c r="A145" s="72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2"/>
      <c r="N145" s="70"/>
      <c r="O145" s="70"/>
      <c r="P145" s="70"/>
      <c r="Q145" s="70"/>
      <c r="R145" s="70"/>
      <c r="S145" s="70"/>
      <c r="T145" s="72"/>
      <c r="U145" s="71"/>
      <c r="V145" s="71"/>
      <c r="W145" s="71"/>
      <c r="X145" s="72"/>
      <c r="Y145" s="1"/>
      <c r="Z145" s="1"/>
      <c r="AA145" s="1"/>
      <c r="AB145" s="1"/>
    </row>
    <row r="146" spans="1:41" s="1" customFormat="1" ht="22.5" customHeight="1">
      <c r="A146" s="282" t="s">
        <v>121</v>
      </c>
      <c r="B146" s="282"/>
      <c r="C146" s="282"/>
      <c r="D146" s="282"/>
      <c r="E146" s="283"/>
      <c r="F146" s="284"/>
      <c r="G146" s="1" t="s">
        <v>122</v>
      </c>
      <c r="H146" s="70"/>
      <c r="I146" s="70"/>
      <c r="J146" s="70"/>
      <c r="K146" s="70"/>
      <c r="L146" s="70"/>
      <c r="M146" s="72"/>
      <c r="N146" s="70"/>
      <c r="O146" s="70"/>
      <c r="P146" s="70"/>
      <c r="Q146" s="70"/>
      <c r="R146" s="70"/>
      <c r="S146" s="70"/>
      <c r="T146" s="72"/>
      <c r="U146" s="71"/>
      <c r="V146" s="71"/>
      <c r="W146" s="71"/>
      <c r="X146" s="72"/>
      <c r="AO146"/>
    </row>
    <row r="147" spans="1:41" s="1" customFormat="1" ht="22.5" customHeight="1">
      <c r="AO147"/>
    </row>
    <row r="148" spans="1:41" s="1" customFormat="1" ht="22.5" customHeight="1">
      <c r="A148" s="3" t="s">
        <v>47</v>
      </c>
      <c r="B148" s="12" t="s">
        <v>60</v>
      </c>
      <c r="AO148"/>
    </row>
    <row r="149" spans="1:41" s="1" customFormat="1" ht="24" customHeight="1">
      <c r="A149" s="3" t="s">
        <v>47</v>
      </c>
      <c r="B149" s="12" t="s">
        <v>51</v>
      </c>
    </row>
    <row r="150" spans="1:41" s="1" customFormat="1" ht="22.5" customHeight="1">
      <c r="A150" s="3" t="s">
        <v>47</v>
      </c>
      <c r="B150" s="12" t="s">
        <v>63</v>
      </c>
    </row>
    <row r="151" spans="1:41" s="1" customFormat="1" ht="22.5" customHeight="1">
      <c r="A151" s="3"/>
      <c r="B151" s="12" t="s">
        <v>52</v>
      </c>
    </row>
    <row r="152" spans="1:41" ht="24" customHeight="1">
      <c r="A152" s="3" t="s">
        <v>47</v>
      </c>
      <c r="B152" s="12" t="s">
        <v>44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AO152" s="1"/>
    </row>
    <row r="153" spans="1:41">
      <c r="A153" s="1"/>
      <c r="B153" s="1" t="s">
        <v>53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AO153" s="1"/>
    </row>
    <row r="154" spans="1:41">
      <c r="A154" s="3" t="s">
        <v>47</v>
      </c>
      <c r="B154" s="5" t="s">
        <v>59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AO154" s="1"/>
    </row>
  </sheetData>
  <sheetProtection selectLockedCells="1"/>
  <mergeCells count="383">
    <mergeCell ref="A84:D84"/>
    <mergeCell ref="E84:F84"/>
    <mergeCell ref="A116:D116"/>
    <mergeCell ref="E116:F116"/>
    <mergeCell ref="A146:D146"/>
    <mergeCell ref="E146:F146"/>
    <mergeCell ref="A143:A144"/>
    <mergeCell ref="B143:J144"/>
    <mergeCell ref="K143:L144"/>
    <mergeCell ref="A139:A140"/>
    <mergeCell ref="B139:J140"/>
    <mergeCell ref="A141:A142"/>
    <mergeCell ref="B141:J142"/>
    <mergeCell ref="A132:C133"/>
    <mergeCell ref="A137:A138"/>
    <mergeCell ref="B137:J138"/>
    <mergeCell ref="A134:X135"/>
    <mergeCell ref="B136:J136"/>
    <mergeCell ref="K136:M136"/>
    <mergeCell ref="N136:P136"/>
    <mergeCell ref="Q136:T136"/>
    <mergeCell ref="U136:X136"/>
    <mergeCell ref="D132:K133"/>
    <mergeCell ref="L132:N133"/>
    <mergeCell ref="N143:P144"/>
    <mergeCell ref="K141:L142"/>
    <mergeCell ref="N141:P142"/>
    <mergeCell ref="Q137:S138"/>
    <mergeCell ref="U137:W138"/>
    <mergeCell ref="Q139:S140"/>
    <mergeCell ref="U139:W140"/>
    <mergeCell ref="Q143:S144"/>
    <mergeCell ref="U143:W144"/>
    <mergeCell ref="Q141:S142"/>
    <mergeCell ref="U141:W142"/>
    <mergeCell ref="K139:L140"/>
    <mergeCell ref="N139:P140"/>
    <mergeCell ref="K137:L138"/>
    <mergeCell ref="N137:P138"/>
    <mergeCell ref="W132:X132"/>
    <mergeCell ref="W133:X133"/>
    <mergeCell ref="O132:V133"/>
    <mergeCell ref="A129:C131"/>
    <mergeCell ref="E129:N129"/>
    <mergeCell ref="O129:O131"/>
    <mergeCell ref="P129:X131"/>
    <mergeCell ref="D130:N131"/>
    <mergeCell ref="A125:X126"/>
    <mergeCell ref="O127:V128"/>
    <mergeCell ref="W127:X128"/>
    <mergeCell ref="L127:N128"/>
    <mergeCell ref="A127:C128"/>
    <mergeCell ref="D127:K128"/>
    <mergeCell ref="Q109:S110"/>
    <mergeCell ref="N109:P110"/>
    <mergeCell ref="Q113:S114"/>
    <mergeCell ref="U113:W114"/>
    <mergeCell ref="U109:W110"/>
    <mergeCell ref="A111:A112"/>
    <mergeCell ref="B111:J112"/>
    <mergeCell ref="K111:L112"/>
    <mergeCell ref="N111:P112"/>
    <mergeCell ref="Q111:S112"/>
    <mergeCell ref="U111:W112"/>
    <mergeCell ref="A109:A110"/>
    <mergeCell ref="B109:J110"/>
    <mergeCell ref="K109:L110"/>
    <mergeCell ref="A113:A114"/>
    <mergeCell ref="B113:J114"/>
    <mergeCell ref="K113:L114"/>
    <mergeCell ref="N113:P114"/>
    <mergeCell ref="Q107:S108"/>
    <mergeCell ref="U107:W108"/>
    <mergeCell ref="A101:A102"/>
    <mergeCell ref="B101:J102"/>
    <mergeCell ref="K101:L102"/>
    <mergeCell ref="N101:P102"/>
    <mergeCell ref="Q105:S106"/>
    <mergeCell ref="U105:W106"/>
    <mergeCell ref="A103:A104"/>
    <mergeCell ref="B103:J104"/>
    <mergeCell ref="A105:A106"/>
    <mergeCell ref="B105:J106"/>
    <mergeCell ref="A107:A108"/>
    <mergeCell ref="B107:J108"/>
    <mergeCell ref="K107:L108"/>
    <mergeCell ref="N107:P108"/>
    <mergeCell ref="K105:L106"/>
    <mergeCell ref="N105:P106"/>
    <mergeCell ref="Q101:S102"/>
    <mergeCell ref="D91:K92"/>
    <mergeCell ref="A98:X99"/>
    <mergeCell ref="B100:J100"/>
    <mergeCell ref="K100:M100"/>
    <mergeCell ref="N100:P100"/>
    <mergeCell ref="Q100:T100"/>
    <mergeCell ref="U100:X100"/>
    <mergeCell ref="U101:W102"/>
    <mergeCell ref="Q103:S104"/>
    <mergeCell ref="U103:W104"/>
    <mergeCell ref="K103:L104"/>
    <mergeCell ref="N103:P104"/>
    <mergeCell ref="A93:C95"/>
    <mergeCell ref="E93:N93"/>
    <mergeCell ref="O93:O95"/>
    <mergeCell ref="P93:X95"/>
    <mergeCell ref="D94:N95"/>
    <mergeCell ref="A96:C97"/>
    <mergeCell ref="D96:K97"/>
    <mergeCell ref="L96:N97"/>
    <mergeCell ref="W96:X96"/>
    <mergeCell ref="W97:X97"/>
    <mergeCell ref="O96:V97"/>
    <mergeCell ref="S76:V76"/>
    <mergeCell ref="A89:X90"/>
    <mergeCell ref="O91:V92"/>
    <mergeCell ref="W91:X92"/>
    <mergeCell ref="O80:R80"/>
    <mergeCell ref="S80:V80"/>
    <mergeCell ref="A81:B81"/>
    <mergeCell ref="C81:F81"/>
    <mergeCell ref="G81:J81"/>
    <mergeCell ref="M81:N81"/>
    <mergeCell ref="O81:R81"/>
    <mergeCell ref="S81:V81"/>
    <mergeCell ref="A80:B80"/>
    <mergeCell ref="C80:F80"/>
    <mergeCell ref="G80:J80"/>
    <mergeCell ref="M80:N80"/>
    <mergeCell ref="A82:B82"/>
    <mergeCell ref="C82:F82"/>
    <mergeCell ref="G82:J82"/>
    <mergeCell ref="M82:N82"/>
    <mergeCell ref="O82:R82"/>
    <mergeCell ref="S82:V82"/>
    <mergeCell ref="L91:N92"/>
    <mergeCell ref="A91:C92"/>
    <mergeCell ref="S70:V70"/>
    <mergeCell ref="A78:L78"/>
    <mergeCell ref="M78:X78"/>
    <mergeCell ref="A79:B79"/>
    <mergeCell ref="C79:F79"/>
    <mergeCell ref="G79:J79"/>
    <mergeCell ref="M79:N79"/>
    <mergeCell ref="O79:R79"/>
    <mergeCell ref="S79:V79"/>
    <mergeCell ref="O74:R74"/>
    <mergeCell ref="S74:V74"/>
    <mergeCell ref="A75:B75"/>
    <mergeCell ref="C75:F75"/>
    <mergeCell ref="G75:J75"/>
    <mergeCell ref="M75:N75"/>
    <mergeCell ref="O75:R75"/>
    <mergeCell ref="S75:V75"/>
    <mergeCell ref="A74:B74"/>
    <mergeCell ref="C74:F74"/>
    <mergeCell ref="G74:J74"/>
    <mergeCell ref="M74:N74"/>
    <mergeCell ref="G76:J76"/>
    <mergeCell ref="M76:N76"/>
    <mergeCell ref="O76:R76"/>
    <mergeCell ref="A64:B64"/>
    <mergeCell ref="C64:F64"/>
    <mergeCell ref="G64:J64"/>
    <mergeCell ref="M64:N64"/>
    <mergeCell ref="A67:B67"/>
    <mergeCell ref="C67:F67"/>
    <mergeCell ref="O64:R64"/>
    <mergeCell ref="S64:V64"/>
    <mergeCell ref="G68:J68"/>
    <mergeCell ref="A68:B68"/>
    <mergeCell ref="C68:F68"/>
    <mergeCell ref="G67:J67"/>
    <mergeCell ref="M67:N67"/>
    <mergeCell ref="O67:R67"/>
    <mergeCell ref="M68:N68"/>
    <mergeCell ref="A66:L66"/>
    <mergeCell ref="M66:X66"/>
    <mergeCell ref="O62:R62"/>
    <mergeCell ref="S62:V62"/>
    <mergeCell ref="A63:B63"/>
    <mergeCell ref="C63:F63"/>
    <mergeCell ref="G63:J63"/>
    <mergeCell ref="M63:N63"/>
    <mergeCell ref="O63:R63"/>
    <mergeCell ref="S63:V63"/>
    <mergeCell ref="A62:B62"/>
    <mergeCell ref="C62:F62"/>
    <mergeCell ref="G62:J62"/>
    <mergeCell ref="M62:N62"/>
    <mergeCell ref="A58:X59"/>
    <mergeCell ref="A60:L60"/>
    <mergeCell ref="M60:X60"/>
    <mergeCell ref="A61:B61"/>
    <mergeCell ref="C61:F61"/>
    <mergeCell ref="G61:J61"/>
    <mergeCell ref="M61:N61"/>
    <mergeCell ref="O61:R61"/>
    <mergeCell ref="S61:V61"/>
    <mergeCell ref="L56:N57"/>
    <mergeCell ref="O56:X56"/>
    <mergeCell ref="O57:U57"/>
    <mergeCell ref="V57:X57"/>
    <mergeCell ref="M38:N38"/>
    <mergeCell ref="O38:R38"/>
    <mergeCell ref="S38:V38"/>
    <mergeCell ref="C38:F38"/>
    <mergeCell ref="A53:C54"/>
    <mergeCell ref="D53:K54"/>
    <mergeCell ref="L53:N54"/>
    <mergeCell ref="O53:V54"/>
    <mergeCell ref="W53:X53"/>
    <mergeCell ref="W54:X54"/>
    <mergeCell ref="A56:C56"/>
    <mergeCell ref="D56:K56"/>
    <mergeCell ref="A57:C57"/>
    <mergeCell ref="D57:K57"/>
    <mergeCell ref="A50:C52"/>
    <mergeCell ref="E50:N50"/>
    <mergeCell ref="D51:N52"/>
    <mergeCell ref="O48:V49"/>
    <mergeCell ref="A39:B39"/>
    <mergeCell ref="C39:F39"/>
    <mergeCell ref="G39:J39"/>
    <mergeCell ref="M39:N39"/>
    <mergeCell ref="O50:O52"/>
    <mergeCell ref="P50:X52"/>
    <mergeCell ref="G37:J37"/>
    <mergeCell ref="O36:R36"/>
    <mergeCell ref="O39:R39"/>
    <mergeCell ref="A48:C49"/>
    <mergeCell ref="D48:K49"/>
    <mergeCell ref="L48:N49"/>
    <mergeCell ref="S36:V36"/>
    <mergeCell ref="O37:R37"/>
    <mergeCell ref="S37:V37"/>
    <mergeCell ref="C36:F36"/>
    <mergeCell ref="C37:F37"/>
    <mergeCell ref="A38:B38"/>
    <mergeCell ref="A46:X47"/>
    <mergeCell ref="A36:B36"/>
    <mergeCell ref="A41:D41"/>
    <mergeCell ref="E41:F41"/>
    <mergeCell ref="A33:B33"/>
    <mergeCell ref="C33:F33"/>
    <mergeCell ref="G33:J33"/>
    <mergeCell ref="M33:N33"/>
    <mergeCell ref="O33:R33"/>
    <mergeCell ref="G32:J32"/>
    <mergeCell ref="O32:R32"/>
    <mergeCell ref="C32:F32"/>
    <mergeCell ref="G36:J36"/>
    <mergeCell ref="A29:L29"/>
    <mergeCell ref="M29:X29"/>
    <mergeCell ref="G24:J24"/>
    <mergeCell ref="G25:J25"/>
    <mergeCell ref="O24:R24"/>
    <mergeCell ref="O25:R25"/>
    <mergeCell ref="O26:R26"/>
    <mergeCell ref="S24:V24"/>
    <mergeCell ref="S25:V25"/>
    <mergeCell ref="S26:V26"/>
    <mergeCell ref="A24:B24"/>
    <mergeCell ref="M24:N24"/>
    <mergeCell ref="A25:B25"/>
    <mergeCell ref="M25:N25"/>
    <mergeCell ref="A26:B26"/>
    <mergeCell ref="M26:N26"/>
    <mergeCell ref="C26:F26"/>
    <mergeCell ref="G26:J26"/>
    <mergeCell ref="O18:R18"/>
    <mergeCell ref="O19:R19"/>
    <mergeCell ref="O20:R20"/>
    <mergeCell ref="A17:L17"/>
    <mergeCell ref="M17:X17"/>
    <mergeCell ref="C18:F18"/>
    <mergeCell ref="G18:J18"/>
    <mergeCell ref="S18:V18"/>
    <mergeCell ref="A20:B20"/>
    <mergeCell ref="M20:N20"/>
    <mergeCell ref="A18:B18"/>
    <mergeCell ref="M18:N18"/>
    <mergeCell ref="C19:F19"/>
    <mergeCell ref="G19:J19"/>
    <mergeCell ref="A19:B19"/>
    <mergeCell ref="M19:N19"/>
    <mergeCell ref="S19:V19"/>
    <mergeCell ref="S20:V20"/>
    <mergeCell ref="C20:F20"/>
    <mergeCell ref="G20:J20"/>
    <mergeCell ref="S32:V32"/>
    <mergeCell ref="A32:B32"/>
    <mergeCell ref="W48:X49"/>
    <mergeCell ref="C30:F30"/>
    <mergeCell ref="G30:J30"/>
    <mergeCell ref="M31:N31"/>
    <mergeCell ref="M36:N36"/>
    <mergeCell ref="A35:L35"/>
    <mergeCell ref="M35:X35"/>
    <mergeCell ref="S33:V33"/>
    <mergeCell ref="S39:V39"/>
    <mergeCell ref="A37:B37"/>
    <mergeCell ref="M37:N37"/>
    <mergeCell ref="G38:J38"/>
    <mergeCell ref="A30:B30"/>
    <mergeCell ref="M30:N30"/>
    <mergeCell ref="O31:R31"/>
    <mergeCell ref="S31:V31"/>
    <mergeCell ref="O30:R30"/>
    <mergeCell ref="S30:V30"/>
    <mergeCell ref="A31:B31"/>
    <mergeCell ref="C31:F31"/>
    <mergeCell ref="G31:J31"/>
    <mergeCell ref="M32:N32"/>
    <mergeCell ref="L10:N11"/>
    <mergeCell ref="W10:X10"/>
    <mergeCell ref="W11:X11"/>
    <mergeCell ref="O10:V11"/>
    <mergeCell ref="A13:C13"/>
    <mergeCell ref="A14:C14"/>
    <mergeCell ref="D13:K13"/>
    <mergeCell ref="D14:K14"/>
    <mergeCell ref="L13:N14"/>
    <mergeCell ref="O13:X13"/>
    <mergeCell ref="O14:U14"/>
    <mergeCell ref="V14:X14"/>
    <mergeCell ref="A1:AD1"/>
    <mergeCell ref="A2:E2"/>
    <mergeCell ref="O5:V6"/>
    <mergeCell ref="W5:X6"/>
    <mergeCell ref="A3:X4"/>
    <mergeCell ref="L5:N6"/>
    <mergeCell ref="A5:C6"/>
    <mergeCell ref="D5:K6"/>
    <mergeCell ref="F2:AO2"/>
    <mergeCell ref="A7:C9"/>
    <mergeCell ref="E7:N7"/>
    <mergeCell ref="O7:O9"/>
    <mergeCell ref="P7:X9"/>
    <mergeCell ref="D8:N9"/>
    <mergeCell ref="O27:R27"/>
    <mergeCell ref="S27:V27"/>
    <mergeCell ref="A21:B21"/>
    <mergeCell ref="C21:F21"/>
    <mergeCell ref="G21:J21"/>
    <mergeCell ref="M21:N21"/>
    <mergeCell ref="M23:X23"/>
    <mergeCell ref="A23:L23"/>
    <mergeCell ref="C24:F24"/>
    <mergeCell ref="C25:F25"/>
    <mergeCell ref="O21:R21"/>
    <mergeCell ref="S21:V21"/>
    <mergeCell ref="A27:B27"/>
    <mergeCell ref="C27:F27"/>
    <mergeCell ref="G27:J27"/>
    <mergeCell ref="M27:N27"/>
    <mergeCell ref="A15:X16"/>
    <mergeCell ref="A10:C11"/>
    <mergeCell ref="D10:K11"/>
    <mergeCell ref="A76:B76"/>
    <mergeCell ref="C76:F76"/>
    <mergeCell ref="S67:V67"/>
    <mergeCell ref="O68:R68"/>
    <mergeCell ref="S68:V68"/>
    <mergeCell ref="A69:B69"/>
    <mergeCell ref="C69:F69"/>
    <mergeCell ref="G69:J69"/>
    <mergeCell ref="M69:N69"/>
    <mergeCell ref="A72:L72"/>
    <mergeCell ref="M72:X72"/>
    <mergeCell ref="A73:B73"/>
    <mergeCell ref="C73:F73"/>
    <mergeCell ref="G73:J73"/>
    <mergeCell ref="M73:N73"/>
    <mergeCell ref="O73:R73"/>
    <mergeCell ref="S73:V73"/>
    <mergeCell ref="O69:R69"/>
    <mergeCell ref="S69:V69"/>
    <mergeCell ref="A70:B70"/>
    <mergeCell ref="C70:F70"/>
    <mergeCell ref="G70:J70"/>
    <mergeCell ref="M70:N70"/>
    <mergeCell ref="O70:R70"/>
  </mergeCells>
  <phoneticPr fontId="3"/>
  <dataValidations count="5">
    <dataValidation type="list" allowBlank="1" showInputMessage="1" showErrorMessage="1" sqref="O5:V6" xr:uid="{00000000-0002-0000-0000-000001000000}">
      <formula1>"大阪市,豊能,三島,北河内,中河内,南河内,泉北,泉南"</formula1>
    </dataValidation>
    <dataValidation type="textLength" showInputMessage="1" showErrorMessage="1" sqref="A2:E2" xr:uid="{00000000-0002-0000-0000-000002000000}">
      <formula1>1</formula1>
      <formula2>4</formula2>
    </dataValidation>
    <dataValidation type="whole" allowBlank="1" showInputMessage="1" showErrorMessage="1" errorTitle="体重入力について" error="小数点以下は、入力しないでください。" sqref="Q101:S116 Q137:S146" xr:uid="{00000000-0002-0000-0000-000003000000}">
      <formula1>0</formula1>
      <formula2>200</formula2>
    </dataValidation>
    <dataValidation type="list" allowBlank="1" showInputMessage="1" showErrorMessage="1" errorTitle="入力規制" error="リストより選択してください。" sqref="N137:P146 N101:P116" xr:uid="{00000000-0002-0000-0000-000004000000}">
      <formula1>"無,３級,２級,１級,初段,弐段"</formula1>
    </dataValidation>
    <dataValidation type="list" allowBlank="1" showInputMessage="1" showErrorMessage="1" errorTitle="入力規制" error="リストより選択してください。" sqref="W24:W27 K24:K27 W30:W33 K36:K39 K18:K21 W18:W21 K30:K33 W36:W39 K61:K64 W61:W64 W73:W76 W67:W70 K67:K70 K137:L146 K79:K82 K73:K76 K101:L116 W79:W82" xr:uid="{00000000-0002-0000-0000-000005000000}">
      <formula1>"1,2,3"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rowBreaks count="3" manualBreakCount="3">
    <brk id="45" max="16383" man="1"/>
    <brk id="88" max="16383" man="1"/>
    <brk id="12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D98E-F3BE-4187-A21C-BD1433D5A33C}">
  <dimension ref="A1:K116"/>
  <sheetViews>
    <sheetView view="pageBreakPreview" topLeftCell="A94" zoomScaleNormal="100" zoomScaleSheetLayoutView="100" workbookViewId="0">
      <selection activeCell="A22" sqref="A22"/>
    </sheetView>
  </sheetViews>
  <sheetFormatPr defaultRowHeight="13.5"/>
  <cols>
    <col min="1" max="1" width="4.25" style="124" customWidth="1"/>
    <col min="2" max="2" width="4.25" style="124" bestFit="1" customWidth="1"/>
    <col min="3" max="10" width="10" style="124" customWidth="1"/>
    <col min="11" max="11" width="4.25" style="124" customWidth="1"/>
    <col min="12" max="16384" width="9" style="124"/>
  </cols>
  <sheetData>
    <row r="1" spans="1:11" ht="21.75" customHeight="1" thickBot="1">
      <c r="A1" s="348" t="s">
        <v>96</v>
      </c>
      <c r="B1" s="349"/>
      <c r="C1" s="349"/>
      <c r="D1" s="349"/>
      <c r="E1" s="350"/>
      <c r="F1" s="158"/>
      <c r="G1" s="158"/>
      <c r="H1" s="158"/>
      <c r="I1" s="158"/>
      <c r="J1" s="158"/>
      <c r="K1" s="158"/>
    </row>
    <row r="2" spans="1:11" ht="21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1.75" customHeight="1">
      <c r="A3" s="358" t="s">
        <v>97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21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</row>
    <row r="5" spans="1:11" ht="21.75" customHeight="1">
      <c r="A5" s="352" t="s">
        <v>98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</row>
    <row r="6" spans="1:11" ht="21.75" customHeight="1">
      <c r="A6" s="352" t="str">
        <f>IF(申し込み!D5="","",申し込み!D5)</f>
        <v/>
      </c>
      <c r="B6" s="352"/>
      <c r="C6" s="352"/>
      <c r="D6" s="352"/>
      <c r="E6" s="352"/>
      <c r="F6" s="352"/>
      <c r="G6" s="352"/>
      <c r="H6" s="352"/>
      <c r="I6" s="352"/>
      <c r="J6" s="352"/>
      <c r="K6" s="352"/>
    </row>
    <row r="7" spans="1:11" ht="21.75" customHeight="1">
      <c r="A7" s="352" t="str">
        <f>"校長　"&amp;申し込み!O10</f>
        <v>校長　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</row>
    <row r="8" spans="1:11" ht="21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21.75" customHeight="1">
      <c r="A9" s="351" t="s">
        <v>141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</row>
    <row r="10" spans="1:11" ht="21.75" customHeight="1">
      <c r="A10" s="351"/>
      <c r="B10" s="351"/>
      <c r="C10" s="351"/>
      <c r="D10" s="351"/>
      <c r="E10" s="351"/>
      <c r="F10" s="351"/>
      <c r="G10" s="351"/>
      <c r="H10" s="351"/>
      <c r="I10" s="351"/>
      <c r="J10" s="351"/>
      <c r="K10" s="351"/>
    </row>
    <row r="11" spans="1:11" ht="21.75" customHeight="1">
      <c r="A11" s="351"/>
      <c r="B11" s="351"/>
      <c r="C11" s="351"/>
      <c r="D11" s="351"/>
      <c r="E11" s="351"/>
      <c r="F11" s="351"/>
      <c r="G11" s="351"/>
      <c r="H11" s="351"/>
      <c r="I11" s="351"/>
      <c r="J11" s="351"/>
      <c r="K11" s="351"/>
    </row>
    <row r="12" spans="1:11" ht="21.75" customHeight="1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</row>
    <row r="13" spans="1:11" ht="21.75" customHeight="1">
      <c r="A13" s="351"/>
      <c r="B13" s="351"/>
      <c r="C13" s="351"/>
      <c r="D13" s="351"/>
      <c r="E13" s="351"/>
      <c r="F13" s="351"/>
      <c r="G13" s="351"/>
      <c r="H13" s="351"/>
      <c r="I13" s="351"/>
      <c r="J13" s="351"/>
      <c r="K13" s="351"/>
    </row>
    <row r="14" spans="1:11" ht="21.75" customHeight="1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</row>
    <row r="15" spans="1:11" ht="21.75" customHeight="1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</row>
    <row r="16" spans="1:11" ht="21.75" customHeight="1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</row>
    <row r="17" spans="1:11" ht="21.75" customHeight="1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</row>
    <row r="18" spans="1:11" ht="21.75" customHeight="1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</row>
    <row r="19" spans="1:11" ht="21.75" customHeight="1" thickBo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  <row r="20" spans="1:11" ht="21.75" customHeight="1">
      <c r="A20" s="158"/>
      <c r="B20" s="364" t="s">
        <v>108</v>
      </c>
      <c r="C20" s="365"/>
      <c r="D20" s="365"/>
      <c r="E20" s="365" t="str">
        <f>IF(申し込み!D10="","",申し込み!D10)</f>
        <v/>
      </c>
      <c r="F20" s="365"/>
      <c r="G20" s="365"/>
      <c r="H20" s="365"/>
      <c r="I20" s="365"/>
      <c r="J20" s="371"/>
      <c r="K20" s="158"/>
    </row>
    <row r="21" spans="1:11" ht="21.75" customHeight="1" thickBot="1">
      <c r="A21" s="158"/>
      <c r="B21" s="366" t="s">
        <v>5</v>
      </c>
      <c r="C21" s="367"/>
      <c r="D21" s="367"/>
      <c r="E21" s="367" t="str">
        <f>IF(申し込み!D13="","",申し込み!D13)</f>
        <v/>
      </c>
      <c r="F21" s="367"/>
      <c r="G21" s="367"/>
      <c r="H21" s="359"/>
      <c r="I21" s="359"/>
      <c r="J21" s="360"/>
      <c r="K21" s="158"/>
    </row>
    <row r="22" spans="1:11" ht="21.75" customHeight="1" thickTop="1">
      <c r="A22" s="158"/>
      <c r="B22" s="368" t="s">
        <v>99</v>
      </c>
      <c r="C22" s="369"/>
      <c r="D22" s="369"/>
      <c r="E22" s="369"/>
      <c r="F22" s="369"/>
      <c r="G22" s="369"/>
      <c r="H22" s="369"/>
      <c r="I22" s="369"/>
      <c r="J22" s="370"/>
      <c r="K22" s="158"/>
    </row>
    <row r="23" spans="1:11" ht="21.75" customHeight="1">
      <c r="A23" s="158"/>
      <c r="B23" s="159"/>
      <c r="C23" s="160" t="s">
        <v>100</v>
      </c>
      <c r="D23" s="160" t="s">
        <v>101</v>
      </c>
      <c r="E23" s="160" t="s">
        <v>102</v>
      </c>
      <c r="F23" s="160" t="s">
        <v>103</v>
      </c>
      <c r="G23" s="160" t="s">
        <v>104</v>
      </c>
      <c r="H23" s="160" t="s">
        <v>105</v>
      </c>
      <c r="I23" s="160" t="s">
        <v>106</v>
      </c>
      <c r="J23" s="161" t="s">
        <v>107</v>
      </c>
      <c r="K23" s="158"/>
    </row>
    <row r="24" spans="1:11" ht="21.75" customHeight="1">
      <c r="A24" s="158"/>
      <c r="B24" s="159">
        <v>1</v>
      </c>
      <c r="C24" s="162" t="str">
        <f>IF(申し込み!$C18="","",申し込み!$C18&amp;"　"&amp;申し込み!$G18)</f>
        <v/>
      </c>
      <c r="D24" s="162" t="str">
        <f>IF(申し込み!$O18="","",申し込み!$O18&amp;"　"&amp;申し込み!$S18)</f>
        <v/>
      </c>
      <c r="E24" s="162" t="str">
        <f>IF(申し込み!$C24="","",申し込み!$C24&amp;"　"&amp;申し込み!$G24)</f>
        <v/>
      </c>
      <c r="F24" s="162" t="str">
        <f>IF(申し込み!$O24="","",申し込み!$O24&amp;"　"&amp;申し込み!$S24)</f>
        <v/>
      </c>
      <c r="G24" s="162" t="str">
        <f>IF(申し込み!$C30="","",申し込み!$C30&amp;"　"&amp;申し込み!$G30)</f>
        <v/>
      </c>
      <c r="H24" s="162" t="str">
        <f>IF(申し込み!$O30="","",申し込み!$O30&amp;"　"&amp;申し込み!$S30)</f>
        <v/>
      </c>
      <c r="I24" s="162" t="str">
        <f>IF(申し込み!$C36="","",申し込み!$C36&amp;"　"&amp;申し込み!$G36)</f>
        <v/>
      </c>
      <c r="J24" s="163" t="str">
        <f>IF(申し込み!$O36="","",申し込み!$O36&amp;"　"&amp;申し込み!$S36)</f>
        <v/>
      </c>
      <c r="K24" s="158"/>
    </row>
    <row r="25" spans="1:11" ht="21.75" customHeight="1">
      <c r="A25" s="158"/>
      <c r="B25" s="159">
        <v>2</v>
      </c>
      <c r="C25" s="162" t="str">
        <f>IF(申し込み!$C19="","",申し込み!$C19&amp;"　"&amp;申し込み!$G19)</f>
        <v/>
      </c>
      <c r="D25" s="162" t="str">
        <f>IF(申し込み!$O19="","",申し込み!$O19&amp;"　"&amp;申し込み!$S19)</f>
        <v/>
      </c>
      <c r="E25" s="162" t="str">
        <f>IF(申し込み!$C25="","",申し込み!$C25&amp;"　"&amp;申し込み!$G25)</f>
        <v/>
      </c>
      <c r="F25" s="162" t="str">
        <f>IF(申し込み!$O25="","",申し込み!$O25&amp;"　"&amp;申し込み!$S25)</f>
        <v/>
      </c>
      <c r="G25" s="162" t="str">
        <f>IF(申し込み!$C31="","",申し込み!$C31&amp;"　"&amp;申し込み!$G31)</f>
        <v/>
      </c>
      <c r="H25" s="162" t="str">
        <f>IF(申し込み!$O31="","",申し込み!$O31&amp;"　"&amp;申し込み!$S31)</f>
        <v/>
      </c>
      <c r="I25" s="162" t="str">
        <f>IF(申し込み!$C37="","",申し込み!$C37&amp;"　"&amp;申し込み!$G37)</f>
        <v/>
      </c>
      <c r="J25" s="163" t="str">
        <f>IF(申し込み!$O37="","",申し込み!$O37&amp;"　"&amp;申し込み!$S37)</f>
        <v/>
      </c>
      <c r="K25" s="158"/>
    </row>
    <row r="26" spans="1:11" ht="21.75" customHeight="1">
      <c r="A26" s="158"/>
      <c r="B26" s="159">
        <v>3</v>
      </c>
      <c r="C26" s="162" t="str">
        <f>IF(申し込み!$C20="","",申し込み!$C20&amp;"　"&amp;申し込み!$G20)</f>
        <v/>
      </c>
      <c r="D26" s="162" t="str">
        <f>IF(申し込み!$O20="","",申し込み!$O20&amp;"　"&amp;申し込み!$S20)</f>
        <v/>
      </c>
      <c r="E26" s="162" t="str">
        <f>IF(申し込み!$C26="","",申し込み!$C26&amp;"　"&amp;申し込み!$G26)</f>
        <v/>
      </c>
      <c r="F26" s="162" t="str">
        <f>IF(申し込み!$O26="","",申し込み!$O26&amp;"　"&amp;申し込み!$S26)</f>
        <v/>
      </c>
      <c r="G26" s="162" t="str">
        <f>IF(申し込み!$C32="","",申し込み!$C32&amp;"　"&amp;申し込み!$G32)</f>
        <v/>
      </c>
      <c r="H26" s="162" t="str">
        <f>IF(申し込み!$O32="","",申し込み!$O32&amp;"　"&amp;申し込み!$S32)</f>
        <v/>
      </c>
      <c r="I26" s="162" t="str">
        <f>IF(申し込み!$C38="","",申し込み!$C38&amp;"　"&amp;申し込み!$G38)</f>
        <v/>
      </c>
      <c r="J26" s="163" t="str">
        <f>IF(申し込み!$O38="","",申し込み!$O38&amp;"　"&amp;申し込み!$S38)</f>
        <v/>
      </c>
      <c r="K26" s="158"/>
    </row>
    <row r="27" spans="1:11" ht="21.75" customHeight="1" thickBot="1">
      <c r="A27" s="158"/>
      <c r="B27" s="164">
        <v>4</v>
      </c>
      <c r="C27" s="165" t="str">
        <f>IF(申し込み!$C21="","",申し込み!$C21&amp;"　"&amp;申し込み!$G21)</f>
        <v/>
      </c>
      <c r="D27" s="165" t="str">
        <f>IF(申し込み!$O21="","",申し込み!$O21&amp;"　"&amp;申し込み!$S21)</f>
        <v/>
      </c>
      <c r="E27" s="165" t="str">
        <f>IF(申し込み!$C27="","",申し込み!$C27&amp;"　"&amp;申し込み!$G27)</f>
        <v/>
      </c>
      <c r="F27" s="165" t="str">
        <f>IF(申し込み!$O27="","",申し込み!$O27&amp;"　"&amp;申し込み!$S27)</f>
        <v/>
      </c>
      <c r="G27" s="165" t="str">
        <f>IF(申し込み!$C33="","",申し込み!$C33&amp;"　"&amp;申し込み!$G33)</f>
        <v/>
      </c>
      <c r="H27" s="165" t="str">
        <f>IF(申し込み!$O33="","",申し込み!$O33&amp;"　"&amp;申し込み!$S33)</f>
        <v/>
      </c>
      <c r="I27" s="165" t="str">
        <f>IF(申し込み!$C39="","",申し込み!$C39&amp;"　"&amp;申し込み!$G39)</f>
        <v/>
      </c>
      <c r="J27" s="166" t="str">
        <f>IF(申し込み!$O39="","",申し込み!$O39&amp;"　"&amp;申し込み!$S39)</f>
        <v/>
      </c>
      <c r="K27" s="158"/>
    </row>
    <row r="28" spans="1:11" ht="21.75" customHeight="1" thickTop="1">
      <c r="A28" s="158"/>
      <c r="B28" s="361" t="s">
        <v>139</v>
      </c>
      <c r="C28" s="362"/>
      <c r="D28" s="362"/>
      <c r="E28" s="362"/>
      <c r="F28" s="362"/>
      <c r="G28" s="362"/>
      <c r="H28" s="362"/>
      <c r="I28" s="362"/>
      <c r="J28" s="363"/>
      <c r="K28" s="158"/>
    </row>
    <row r="29" spans="1:11" ht="21.75" customHeight="1">
      <c r="A29" s="158"/>
      <c r="B29" s="159"/>
      <c r="C29" s="160" t="s">
        <v>109</v>
      </c>
      <c r="D29" s="160" t="s">
        <v>110</v>
      </c>
      <c r="E29" s="160" t="s">
        <v>111</v>
      </c>
      <c r="F29" s="160" t="s">
        <v>112</v>
      </c>
      <c r="G29" s="160" t="s">
        <v>113</v>
      </c>
      <c r="H29" s="160" t="s">
        <v>114</v>
      </c>
      <c r="I29" s="160" t="s">
        <v>115</v>
      </c>
      <c r="J29" s="161" t="s">
        <v>116</v>
      </c>
      <c r="K29" s="158"/>
    </row>
    <row r="30" spans="1:11" ht="21.75" customHeight="1">
      <c r="A30" s="158"/>
      <c r="B30" s="159">
        <v>1</v>
      </c>
      <c r="C30" s="162" t="str">
        <f>IF(申し込み!$C61="","",申し込み!$C61&amp;"　"&amp;申し込み!$G61)</f>
        <v/>
      </c>
      <c r="D30" s="162" t="str">
        <f>IF(申し込み!$O61="","",申し込み!$O61&amp;"　"&amp;申し込み!$S61)</f>
        <v/>
      </c>
      <c r="E30" s="162" t="str">
        <f>IF(申し込み!$C67="","",申し込み!$C67&amp;"　"&amp;申し込み!$G67)</f>
        <v/>
      </c>
      <c r="F30" s="162" t="str">
        <f>IF(申し込み!$O67="","",申し込み!$O67&amp;"　"&amp;申し込み!$S67)</f>
        <v/>
      </c>
      <c r="G30" s="162" t="str">
        <f>IF(申し込み!$C73="","",申し込み!$C73&amp;"　"&amp;申し込み!$G73)</f>
        <v/>
      </c>
      <c r="H30" s="162" t="str">
        <f>IF(申し込み!$O73="","",申し込み!$O73&amp;"　"&amp;申し込み!$S73)</f>
        <v/>
      </c>
      <c r="I30" s="162" t="str">
        <f>IF(申し込み!$C79="","",申し込み!$C79&amp;"　"&amp;申し込み!$G79)</f>
        <v/>
      </c>
      <c r="J30" s="163" t="str">
        <f>IF(申し込み!$O79="","",申し込み!$O79&amp;"　"&amp;申し込み!$S79)</f>
        <v/>
      </c>
      <c r="K30" s="158"/>
    </row>
    <row r="31" spans="1:11" ht="21.75" customHeight="1">
      <c r="A31" s="158"/>
      <c r="B31" s="159">
        <v>2</v>
      </c>
      <c r="C31" s="162" t="str">
        <f>IF(申し込み!$C62="","",申し込み!$C62&amp;"　"&amp;申し込み!$G62)</f>
        <v/>
      </c>
      <c r="D31" s="162" t="str">
        <f>IF(申し込み!$O62="","",申し込み!$O62&amp;"　"&amp;申し込み!$S62)</f>
        <v/>
      </c>
      <c r="E31" s="162" t="str">
        <f>IF(申し込み!$C68="","",申し込み!$C68&amp;"　"&amp;申し込み!$G68)</f>
        <v/>
      </c>
      <c r="F31" s="162" t="str">
        <f>IF(申し込み!$O68="","",申し込み!$O68&amp;"　"&amp;申し込み!$S68)</f>
        <v/>
      </c>
      <c r="G31" s="162" t="str">
        <f>IF(申し込み!$C74="","",申し込み!$C74&amp;"　"&amp;申し込み!$G74)</f>
        <v/>
      </c>
      <c r="H31" s="162" t="str">
        <f>IF(申し込み!$O74="","",申し込み!$O74&amp;"　"&amp;申し込み!$S74)</f>
        <v/>
      </c>
      <c r="I31" s="162" t="str">
        <f>IF(申し込み!$C80="","",申し込み!$C80&amp;"　"&amp;申し込み!$G80)</f>
        <v/>
      </c>
      <c r="J31" s="163" t="str">
        <f>IF(申し込み!$O80="","",申し込み!$O80&amp;"　"&amp;申し込み!$S80)</f>
        <v/>
      </c>
      <c r="K31" s="158"/>
    </row>
    <row r="32" spans="1:11" ht="21.75" customHeight="1">
      <c r="A32" s="158"/>
      <c r="B32" s="159">
        <v>3</v>
      </c>
      <c r="C32" s="162" t="str">
        <f>IF(申し込み!$C63="","",申し込み!$C63&amp;"　"&amp;申し込み!$G63)</f>
        <v/>
      </c>
      <c r="D32" s="162" t="str">
        <f>IF(申し込み!$O63="","",申し込み!$O63&amp;"　"&amp;申し込み!$S63)</f>
        <v/>
      </c>
      <c r="E32" s="162" t="str">
        <f>IF(申し込み!$C69="","",申し込み!$C69&amp;"　"&amp;申し込み!$G69)</f>
        <v/>
      </c>
      <c r="F32" s="162" t="str">
        <f>IF(申し込み!$O69="","",申し込み!$O69&amp;"　"&amp;申し込み!$S69)</f>
        <v/>
      </c>
      <c r="G32" s="162" t="str">
        <f>IF(申し込み!$C75="","",申し込み!$C75&amp;"　"&amp;申し込み!$G75)</f>
        <v/>
      </c>
      <c r="H32" s="162" t="str">
        <f>IF(申し込み!$O75="","",申し込み!$O75&amp;"　"&amp;申し込み!$S75)</f>
        <v/>
      </c>
      <c r="I32" s="162" t="str">
        <f>IF(申し込み!$C81="","",申し込み!$C81&amp;"　"&amp;申し込み!$G81)</f>
        <v/>
      </c>
      <c r="J32" s="163" t="str">
        <f>IF(申し込み!$O81="","",申し込み!$O81&amp;"　"&amp;申し込み!$S81)</f>
        <v/>
      </c>
      <c r="K32" s="158"/>
    </row>
    <row r="33" spans="1:11" ht="21.75" customHeight="1" thickBot="1">
      <c r="A33" s="158"/>
      <c r="B33" s="167">
        <v>4</v>
      </c>
      <c r="C33" s="168" t="str">
        <f>IF(申し込み!$C64="","",申し込み!$C64&amp;"　"&amp;申し込み!$G64)</f>
        <v/>
      </c>
      <c r="D33" s="168" t="str">
        <f>IF(申し込み!$O64="","",申し込み!$O64&amp;"　"&amp;申し込み!$S64)</f>
        <v/>
      </c>
      <c r="E33" s="168" t="str">
        <f>IF(申し込み!$C70="","",申し込み!$C70&amp;"　"&amp;申し込み!$G70)</f>
        <v/>
      </c>
      <c r="F33" s="168" t="str">
        <f>IF(申し込み!$O70="","",申し込み!$O70&amp;"　"&amp;申し込み!$S70)</f>
        <v/>
      </c>
      <c r="G33" s="168" t="str">
        <f>IF(申し込み!$C76="","",申し込み!$C76&amp;"　"&amp;申し込み!$G76)</f>
        <v/>
      </c>
      <c r="H33" s="168" t="str">
        <f>IF(申し込み!$O76="","",申し込み!$O76&amp;"　"&amp;申し込み!$S76)</f>
        <v/>
      </c>
      <c r="I33" s="168" t="str">
        <f>IF(申し込み!$C82="","",申し込み!$C82&amp;"　"&amp;申し込み!$G82)</f>
        <v/>
      </c>
      <c r="J33" s="169" t="str">
        <f>IF(申し込み!$O82="","",申し込み!$O82&amp;"　"&amp;申し込み!$S82)</f>
        <v/>
      </c>
      <c r="K33" s="158"/>
    </row>
    <row r="34" spans="1:11" ht="21.7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spans="1:11" ht="21.75" customHeight="1">
      <c r="A35" s="158"/>
      <c r="B35" s="158" t="s">
        <v>117</v>
      </c>
      <c r="C35" s="158" t="s">
        <v>118</v>
      </c>
      <c r="D35" s="158"/>
      <c r="E35" s="158"/>
      <c r="F35" s="158"/>
      <c r="G35" s="158"/>
      <c r="H35" s="158"/>
      <c r="I35" s="158"/>
      <c r="J35" s="158"/>
      <c r="K35" s="158"/>
    </row>
    <row r="36" spans="1:11" ht="21.75" customHeight="1">
      <c r="A36" s="158"/>
      <c r="B36" s="158" t="s">
        <v>117</v>
      </c>
      <c r="C36" s="158" t="s">
        <v>119</v>
      </c>
      <c r="D36" s="158"/>
      <c r="E36" s="158"/>
      <c r="F36" s="158"/>
      <c r="G36" s="158"/>
      <c r="H36" s="158"/>
      <c r="I36" s="158"/>
      <c r="J36" s="158"/>
      <c r="K36" s="158"/>
    </row>
    <row r="37" spans="1:1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</row>
    <row r="38" spans="1:11" ht="14.25" thickBo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</row>
    <row r="39" spans="1:11" ht="19.5" customHeight="1" thickBot="1">
      <c r="A39" s="353" t="s">
        <v>123</v>
      </c>
      <c r="B39" s="354"/>
      <c r="C39" s="354"/>
      <c r="D39" s="354"/>
      <c r="E39" s="355"/>
      <c r="F39" s="142"/>
      <c r="G39" s="142"/>
      <c r="H39" s="142"/>
      <c r="I39" s="142"/>
      <c r="J39" s="142"/>
      <c r="K39" s="142"/>
    </row>
    <row r="40" spans="1:11" ht="19.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</row>
    <row r="41" spans="1:11" ht="19.5" customHeight="1">
      <c r="A41" s="356" t="s">
        <v>97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</row>
    <row r="42" spans="1:11" ht="19.5" customHeight="1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</row>
    <row r="43" spans="1:11" ht="19.5" customHeight="1">
      <c r="A43" s="357" t="s">
        <v>120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</row>
    <row r="44" spans="1:11" ht="19.5" customHeight="1">
      <c r="A44" s="357" t="str">
        <f>A6</f>
        <v/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</row>
    <row r="45" spans="1:11" ht="19.5" customHeight="1">
      <c r="A45" s="357" t="str">
        <f>A7</f>
        <v>校長　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</row>
    <row r="46" spans="1:11" ht="19.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1:11" ht="19.5" customHeight="1">
      <c r="A47" s="387" t="s">
        <v>140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19.5" customHeight="1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</row>
    <row r="49" spans="1:11" ht="19.5" customHeight="1">
      <c r="A49" s="387"/>
      <c r="B49" s="387"/>
      <c r="C49" s="387"/>
      <c r="D49" s="387"/>
      <c r="E49" s="387"/>
      <c r="F49" s="387"/>
      <c r="G49" s="387"/>
      <c r="H49" s="387"/>
      <c r="I49" s="387"/>
      <c r="J49" s="387"/>
      <c r="K49" s="387"/>
    </row>
    <row r="50" spans="1:11" ht="19.5" customHeight="1">
      <c r="A50" s="387"/>
      <c r="B50" s="387"/>
      <c r="C50" s="387"/>
      <c r="D50" s="387"/>
      <c r="E50" s="387"/>
      <c r="F50" s="387"/>
      <c r="G50" s="387"/>
      <c r="H50" s="387"/>
      <c r="I50" s="387"/>
      <c r="J50" s="387"/>
      <c r="K50" s="387"/>
    </row>
    <row r="51" spans="1:11" ht="19.5" customHeight="1">
      <c r="A51" s="387"/>
      <c r="B51" s="387"/>
      <c r="C51" s="387"/>
      <c r="D51" s="387"/>
      <c r="E51" s="387"/>
      <c r="F51" s="387"/>
      <c r="G51" s="387"/>
      <c r="H51" s="387"/>
      <c r="I51" s="387"/>
      <c r="J51" s="387"/>
      <c r="K51" s="387"/>
    </row>
    <row r="52" spans="1:11" ht="19.5" customHeight="1">
      <c r="A52" s="387"/>
      <c r="B52" s="387"/>
      <c r="C52" s="387"/>
      <c r="D52" s="387"/>
      <c r="E52" s="387"/>
      <c r="F52" s="387"/>
      <c r="G52" s="387"/>
      <c r="H52" s="387"/>
      <c r="I52" s="387"/>
      <c r="J52" s="387"/>
      <c r="K52" s="387"/>
    </row>
    <row r="53" spans="1:11" ht="19.5" customHeight="1">
      <c r="A53" s="387"/>
      <c r="B53" s="387"/>
      <c r="C53" s="387"/>
      <c r="D53" s="387"/>
      <c r="E53" s="387"/>
      <c r="F53" s="387"/>
      <c r="G53" s="387"/>
      <c r="H53" s="387"/>
      <c r="I53" s="387"/>
      <c r="J53" s="387"/>
      <c r="K53" s="387"/>
    </row>
    <row r="54" spans="1:11" ht="19.5" customHeight="1">
      <c r="A54" s="387"/>
      <c r="B54" s="387"/>
      <c r="C54" s="387"/>
      <c r="D54" s="387"/>
      <c r="E54" s="387"/>
      <c r="F54" s="387"/>
      <c r="G54" s="387"/>
      <c r="H54" s="387"/>
      <c r="I54" s="387"/>
      <c r="J54" s="387"/>
      <c r="K54" s="387"/>
    </row>
    <row r="55" spans="1:11" ht="19.5" customHeigh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</row>
    <row r="56" spans="1:11" ht="19.5" customHeight="1">
      <c r="A56" s="387"/>
      <c r="B56" s="387"/>
      <c r="C56" s="387"/>
      <c r="D56" s="387"/>
      <c r="E56" s="387"/>
      <c r="F56" s="387"/>
      <c r="G56" s="387"/>
      <c r="H56" s="387"/>
      <c r="I56" s="387"/>
      <c r="J56" s="387"/>
      <c r="K56" s="387"/>
    </row>
    <row r="57" spans="1:11" ht="19.5" customHeight="1" thickBo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1" ht="19.5" customHeight="1">
      <c r="A58" s="142"/>
      <c r="B58" s="375" t="str">
        <f>IF(B20="","",B20)</f>
        <v>顧問(2名まで)</v>
      </c>
      <c r="C58" s="376"/>
      <c r="D58" s="376"/>
      <c r="E58" s="377" t="str">
        <f>IF(E20="","",E20)</f>
        <v/>
      </c>
      <c r="F58" s="378"/>
      <c r="G58" s="378"/>
      <c r="H58" s="378" t="str">
        <f>IF(H20="","",H20)</f>
        <v/>
      </c>
      <c r="I58" s="378"/>
      <c r="J58" s="379"/>
      <c r="K58" s="142"/>
    </row>
    <row r="59" spans="1:11" ht="19.5" customHeight="1" thickBot="1">
      <c r="A59" s="142"/>
      <c r="B59" s="380" t="str">
        <f>IF(B21="","",B21)</f>
        <v>外部指導者</v>
      </c>
      <c r="C59" s="381"/>
      <c r="D59" s="381"/>
      <c r="E59" s="381" t="str">
        <f>IF(E21="","",E21)</f>
        <v/>
      </c>
      <c r="F59" s="381"/>
      <c r="G59" s="381"/>
      <c r="H59" s="382" t="str">
        <f>IF(H21="","",H21)</f>
        <v/>
      </c>
      <c r="I59" s="382"/>
      <c r="J59" s="383"/>
      <c r="K59" s="142"/>
    </row>
    <row r="60" spans="1:11" ht="19.5" customHeight="1" thickTop="1">
      <c r="A60" s="142"/>
      <c r="B60" s="372" t="str">
        <f t="shared" ref="B60" si="0">IF(B22="","",B22)</f>
        <v>男子個人戦エントリー選手</v>
      </c>
      <c r="C60" s="373"/>
      <c r="D60" s="373"/>
      <c r="E60" s="373" t="str">
        <f t="shared" ref="E60" si="1">IF(E22="","",E22)</f>
        <v/>
      </c>
      <c r="F60" s="373"/>
      <c r="G60" s="373"/>
      <c r="H60" s="373" t="str">
        <f t="shared" ref="H60" si="2">IF(H22="","",H22)</f>
        <v/>
      </c>
      <c r="I60" s="373"/>
      <c r="J60" s="374"/>
      <c r="K60" s="142"/>
    </row>
    <row r="61" spans="1:11" ht="19.5" customHeight="1">
      <c r="A61" s="142"/>
      <c r="B61" s="143" t="str">
        <f t="shared" ref="B61:J61" si="3">IF(B23="","",B23)</f>
        <v/>
      </c>
      <c r="C61" s="144" t="str">
        <f t="shared" si="3"/>
        <v>50㎏級</v>
      </c>
      <c r="D61" s="144" t="str">
        <f t="shared" si="3"/>
        <v>55㎏級</v>
      </c>
      <c r="E61" s="144" t="str">
        <f t="shared" si="3"/>
        <v>60㎏級</v>
      </c>
      <c r="F61" s="144" t="str">
        <f t="shared" si="3"/>
        <v>66㎏級</v>
      </c>
      <c r="G61" s="144" t="str">
        <f t="shared" si="3"/>
        <v>73㎏級</v>
      </c>
      <c r="H61" s="144" t="str">
        <f t="shared" si="3"/>
        <v>81㎏級</v>
      </c>
      <c r="I61" s="144" t="str">
        <f t="shared" si="3"/>
        <v>90㎏級</v>
      </c>
      <c r="J61" s="145" t="str">
        <f t="shared" si="3"/>
        <v>90㎏超級</v>
      </c>
      <c r="K61" s="142"/>
    </row>
    <row r="62" spans="1:11" ht="19.5" customHeight="1">
      <c r="A62" s="142"/>
      <c r="B62" s="143">
        <f t="shared" ref="B62" si="4">IF(B24="","",B24)</f>
        <v>1</v>
      </c>
      <c r="C62" s="146" t="str">
        <f t="shared" ref="C62:J62" si="5">IF(C24="","",C24)</f>
        <v/>
      </c>
      <c r="D62" s="146" t="str">
        <f t="shared" si="5"/>
        <v/>
      </c>
      <c r="E62" s="146" t="str">
        <f t="shared" si="5"/>
        <v/>
      </c>
      <c r="F62" s="146" t="str">
        <f t="shared" si="5"/>
        <v/>
      </c>
      <c r="G62" s="146" t="str">
        <f t="shared" si="5"/>
        <v/>
      </c>
      <c r="H62" s="146" t="str">
        <f t="shared" si="5"/>
        <v/>
      </c>
      <c r="I62" s="146" t="str">
        <f t="shared" si="5"/>
        <v/>
      </c>
      <c r="J62" s="147" t="str">
        <f t="shared" si="5"/>
        <v/>
      </c>
      <c r="K62" s="142"/>
    </row>
    <row r="63" spans="1:11" ht="19.5" customHeight="1">
      <c r="A63" s="142"/>
      <c r="B63" s="143">
        <f t="shared" ref="B63:J63" si="6">IF(B25="","",B25)</f>
        <v>2</v>
      </c>
      <c r="C63" s="146" t="str">
        <f t="shared" si="6"/>
        <v/>
      </c>
      <c r="D63" s="146" t="str">
        <f t="shared" si="6"/>
        <v/>
      </c>
      <c r="E63" s="146" t="str">
        <f t="shared" si="6"/>
        <v/>
      </c>
      <c r="F63" s="146" t="str">
        <f t="shared" si="6"/>
        <v/>
      </c>
      <c r="G63" s="146" t="str">
        <f t="shared" si="6"/>
        <v/>
      </c>
      <c r="H63" s="146" t="str">
        <f t="shared" si="6"/>
        <v/>
      </c>
      <c r="I63" s="146" t="str">
        <f t="shared" si="6"/>
        <v/>
      </c>
      <c r="J63" s="147" t="str">
        <f t="shared" si="6"/>
        <v/>
      </c>
      <c r="K63" s="142"/>
    </row>
    <row r="64" spans="1:11" ht="19.5" customHeight="1">
      <c r="A64" s="142"/>
      <c r="B64" s="143">
        <f t="shared" ref="B64:J64" si="7">IF(B26="","",B26)</f>
        <v>3</v>
      </c>
      <c r="C64" s="146" t="str">
        <f t="shared" si="7"/>
        <v/>
      </c>
      <c r="D64" s="146" t="str">
        <f t="shared" si="7"/>
        <v/>
      </c>
      <c r="E64" s="146" t="str">
        <f t="shared" si="7"/>
        <v/>
      </c>
      <c r="F64" s="146" t="str">
        <f t="shared" si="7"/>
        <v/>
      </c>
      <c r="G64" s="146" t="str">
        <f t="shared" si="7"/>
        <v/>
      </c>
      <c r="H64" s="146" t="str">
        <f t="shared" si="7"/>
        <v/>
      </c>
      <c r="I64" s="146" t="str">
        <f t="shared" si="7"/>
        <v/>
      </c>
      <c r="J64" s="147" t="str">
        <f t="shared" si="7"/>
        <v/>
      </c>
      <c r="K64" s="142"/>
    </row>
    <row r="65" spans="1:11" ht="19.5" customHeight="1" thickBot="1">
      <c r="A65" s="142"/>
      <c r="B65" s="148">
        <f t="shared" ref="B65:J65" si="8">IF(B27="","",B27)</f>
        <v>4</v>
      </c>
      <c r="C65" s="149" t="str">
        <f t="shared" si="8"/>
        <v/>
      </c>
      <c r="D65" s="149" t="str">
        <f t="shared" si="8"/>
        <v/>
      </c>
      <c r="E65" s="149" t="str">
        <f t="shared" si="8"/>
        <v/>
      </c>
      <c r="F65" s="149" t="str">
        <f t="shared" si="8"/>
        <v/>
      </c>
      <c r="G65" s="149" t="str">
        <f t="shared" si="8"/>
        <v/>
      </c>
      <c r="H65" s="149" t="str">
        <f t="shared" si="8"/>
        <v/>
      </c>
      <c r="I65" s="149" t="str">
        <f t="shared" si="8"/>
        <v/>
      </c>
      <c r="J65" s="150" t="str">
        <f t="shared" si="8"/>
        <v/>
      </c>
      <c r="K65" s="142"/>
    </row>
    <row r="66" spans="1:11" ht="19.5" customHeight="1" thickTop="1">
      <c r="A66" s="142"/>
      <c r="B66" s="384" t="str">
        <f t="shared" ref="B66:J66" si="9">IF(B28="","",B28)</f>
        <v>女子個人戦エントリー選手</v>
      </c>
      <c r="C66" s="385" t="str">
        <f t="shared" si="9"/>
        <v/>
      </c>
      <c r="D66" s="385" t="str">
        <f t="shared" si="9"/>
        <v/>
      </c>
      <c r="E66" s="385" t="str">
        <f t="shared" si="9"/>
        <v/>
      </c>
      <c r="F66" s="385" t="str">
        <f t="shared" si="9"/>
        <v/>
      </c>
      <c r="G66" s="385" t="str">
        <f t="shared" si="9"/>
        <v/>
      </c>
      <c r="H66" s="385" t="str">
        <f t="shared" si="9"/>
        <v/>
      </c>
      <c r="I66" s="385" t="str">
        <f t="shared" si="9"/>
        <v/>
      </c>
      <c r="J66" s="386" t="str">
        <f t="shared" si="9"/>
        <v/>
      </c>
      <c r="K66" s="142"/>
    </row>
    <row r="67" spans="1:11" ht="19.5" customHeight="1">
      <c r="A67" s="142"/>
      <c r="B67" s="143" t="str">
        <f t="shared" ref="B67:J67" si="10">IF(B29="","",B29)</f>
        <v/>
      </c>
      <c r="C67" s="144" t="str">
        <f t="shared" si="10"/>
        <v>40kg級</v>
      </c>
      <c r="D67" s="144" t="str">
        <f t="shared" si="10"/>
        <v>44kg級</v>
      </c>
      <c r="E67" s="144" t="str">
        <f t="shared" si="10"/>
        <v>48kg級</v>
      </c>
      <c r="F67" s="144" t="str">
        <f t="shared" si="10"/>
        <v>52kg級</v>
      </c>
      <c r="G67" s="144" t="str">
        <f t="shared" si="10"/>
        <v>57kg級</v>
      </c>
      <c r="H67" s="144" t="str">
        <f t="shared" si="10"/>
        <v>63kg級</v>
      </c>
      <c r="I67" s="144" t="str">
        <f t="shared" si="10"/>
        <v>70kg級</v>
      </c>
      <c r="J67" s="145" t="str">
        <f t="shared" si="10"/>
        <v>70kg超級</v>
      </c>
      <c r="K67" s="142"/>
    </row>
    <row r="68" spans="1:11" ht="19.5" customHeight="1">
      <c r="A68" s="142"/>
      <c r="B68" s="143">
        <f t="shared" ref="B68:J68" si="11">IF(B30="","",B30)</f>
        <v>1</v>
      </c>
      <c r="C68" s="146" t="str">
        <f t="shared" si="11"/>
        <v/>
      </c>
      <c r="D68" s="146" t="str">
        <f t="shared" si="11"/>
        <v/>
      </c>
      <c r="E68" s="146" t="str">
        <f t="shared" si="11"/>
        <v/>
      </c>
      <c r="F68" s="146" t="str">
        <f t="shared" si="11"/>
        <v/>
      </c>
      <c r="G68" s="146" t="str">
        <f t="shared" si="11"/>
        <v/>
      </c>
      <c r="H68" s="146" t="str">
        <f t="shared" si="11"/>
        <v/>
      </c>
      <c r="I68" s="146" t="str">
        <f t="shared" si="11"/>
        <v/>
      </c>
      <c r="J68" s="147" t="str">
        <f t="shared" si="11"/>
        <v/>
      </c>
      <c r="K68" s="142"/>
    </row>
    <row r="69" spans="1:11" ht="19.5" customHeight="1">
      <c r="A69" s="142"/>
      <c r="B69" s="143">
        <f t="shared" ref="B69:J69" si="12">IF(B31="","",B31)</f>
        <v>2</v>
      </c>
      <c r="C69" s="146" t="str">
        <f t="shared" si="12"/>
        <v/>
      </c>
      <c r="D69" s="146" t="str">
        <f t="shared" si="12"/>
        <v/>
      </c>
      <c r="E69" s="146" t="str">
        <f t="shared" si="12"/>
        <v/>
      </c>
      <c r="F69" s="146" t="str">
        <f t="shared" si="12"/>
        <v/>
      </c>
      <c r="G69" s="146" t="str">
        <f t="shared" si="12"/>
        <v/>
      </c>
      <c r="H69" s="146" t="str">
        <f t="shared" si="12"/>
        <v/>
      </c>
      <c r="I69" s="146" t="str">
        <f t="shared" si="12"/>
        <v/>
      </c>
      <c r="J69" s="147" t="str">
        <f t="shared" si="12"/>
        <v/>
      </c>
      <c r="K69" s="142"/>
    </row>
    <row r="70" spans="1:11" ht="19.5" customHeight="1">
      <c r="A70" s="142"/>
      <c r="B70" s="143">
        <f t="shared" ref="B70:J70" si="13">IF(B32="","",B32)</f>
        <v>3</v>
      </c>
      <c r="C70" s="146" t="str">
        <f t="shared" si="13"/>
        <v/>
      </c>
      <c r="D70" s="146" t="str">
        <f t="shared" si="13"/>
        <v/>
      </c>
      <c r="E70" s="146" t="str">
        <f t="shared" si="13"/>
        <v/>
      </c>
      <c r="F70" s="146" t="str">
        <f t="shared" si="13"/>
        <v/>
      </c>
      <c r="G70" s="146" t="str">
        <f t="shared" si="13"/>
        <v/>
      </c>
      <c r="H70" s="146" t="str">
        <f t="shared" si="13"/>
        <v/>
      </c>
      <c r="I70" s="146" t="str">
        <f t="shared" si="13"/>
        <v/>
      </c>
      <c r="J70" s="147" t="str">
        <f t="shared" si="13"/>
        <v/>
      </c>
      <c r="K70" s="142"/>
    </row>
    <row r="71" spans="1:11" ht="19.5" customHeight="1" thickBot="1">
      <c r="A71" s="142"/>
      <c r="B71" s="151">
        <f t="shared" ref="B71:J71" si="14">IF(B33="","",B33)</f>
        <v>4</v>
      </c>
      <c r="C71" s="152" t="str">
        <f t="shared" si="14"/>
        <v/>
      </c>
      <c r="D71" s="152" t="str">
        <f t="shared" si="14"/>
        <v/>
      </c>
      <c r="E71" s="152" t="str">
        <f t="shared" si="14"/>
        <v/>
      </c>
      <c r="F71" s="152" t="str">
        <f t="shared" si="14"/>
        <v/>
      </c>
      <c r="G71" s="152" t="str">
        <f t="shared" si="14"/>
        <v/>
      </c>
      <c r="H71" s="152" t="str">
        <f t="shared" si="14"/>
        <v/>
      </c>
      <c r="I71" s="152" t="str">
        <f t="shared" si="14"/>
        <v/>
      </c>
      <c r="J71" s="153" t="str">
        <f t="shared" si="14"/>
        <v/>
      </c>
      <c r="K71" s="142"/>
    </row>
    <row r="72" spans="1:11" ht="19.5" customHeight="1" thickTop="1">
      <c r="A72" s="142"/>
      <c r="B72" s="372" t="str">
        <f>IF(申し込み!E41+申し込み!E84=0,"打ち込み相手","打ち込み相手　"&amp;申し込み!E41+申し込み!E84&amp;"名")</f>
        <v>打ち込み相手</v>
      </c>
      <c r="C72" s="373"/>
      <c r="D72" s="373"/>
      <c r="E72" s="373"/>
      <c r="F72" s="373"/>
      <c r="G72" s="373"/>
      <c r="H72" s="373"/>
      <c r="I72" s="373"/>
      <c r="J72" s="374"/>
      <c r="K72" s="142"/>
    </row>
    <row r="73" spans="1:11" ht="19.5" customHeight="1">
      <c r="A73" s="142"/>
      <c r="B73" s="154"/>
      <c r="C73" s="389"/>
      <c r="D73" s="389"/>
      <c r="E73" s="389"/>
      <c r="F73" s="389"/>
      <c r="G73" s="389"/>
      <c r="H73" s="389"/>
      <c r="I73" s="389"/>
      <c r="J73" s="390"/>
      <c r="K73" s="142"/>
    </row>
    <row r="74" spans="1:11" ht="19.5" customHeight="1">
      <c r="A74" s="142"/>
      <c r="B74" s="154"/>
      <c r="C74" s="389"/>
      <c r="D74" s="389"/>
      <c r="E74" s="389"/>
      <c r="F74" s="389"/>
      <c r="G74" s="389"/>
      <c r="H74" s="389"/>
      <c r="I74" s="389"/>
      <c r="J74" s="390"/>
      <c r="K74" s="142"/>
    </row>
    <row r="75" spans="1:11" ht="19.5" customHeight="1">
      <c r="A75" s="142"/>
      <c r="B75" s="154"/>
      <c r="C75" s="389"/>
      <c r="D75" s="389"/>
      <c r="E75" s="389"/>
      <c r="F75" s="389"/>
      <c r="G75" s="389"/>
      <c r="H75" s="389"/>
      <c r="I75" s="389"/>
      <c r="J75" s="390"/>
      <c r="K75" s="142"/>
    </row>
    <row r="76" spans="1:11" ht="19.5" customHeight="1" thickBot="1">
      <c r="A76" s="142"/>
      <c r="B76" s="155"/>
      <c r="C76" s="391"/>
      <c r="D76" s="391"/>
      <c r="E76" s="391"/>
      <c r="F76" s="391"/>
      <c r="G76" s="391"/>
      <c r="H76" s="391"/>
      <c r="I76" s="391"/>
      <c r="J76" s="392"/>
      <c r="K76" s="142"/>
    </row>
    <row r="77" spans="1:11" ht="19.5" customHeight="1">
      <c r="A77" s="142"/>
      <c r="B77" s="156"/>
      <c r="C77" s="157"/>
      <c r="D77" s="157"/>
      <c r="E77" s="157"/>
      <c r="F77" s="157"/>
      <c r="G77" s="157"/>
      <c r="H77" s="157"/>
      <c r="I77" s="157"/>
      <c r="J77" s="157"/>
      <c r="K77" s="142"/>
    </row>
    <row r="78" spans="1:11" ht="19.5" customHeight="1">
      <c r="A78" s="142"/>
      <c r="B78" s="142" t="s">
        <v>117</v>
      </c>
      <c r="C78" s="142" t="s">
        <v>118</v>
      </c>
      <c r="D78" s="142"/>
      <c r="E78" s="142"/>
      <c r="F78" s="142"/>
      <c r="G78" s="142"/>
      <c r="H78" s="142"/>
      <c r="I78" s="142"/>
      <c r="J78" s="142"/>
      <c r="K78" s="142"/>
    </row>
    <row r="79" spans="1:11" ht="19.5" customHeight="1">
      <c r="A79" s="142"/>
      <c r="B79" s="142" t="s">
        <v>117</v>
      </c>
      <c r="C79" s="142" t="s">
        <v>119</v>
      </c>
      <c r="D79" s="142"/>
      <c r="E79" s="142"/>
      <c r="F79" s="142"/>
      <c r="G79" s="142"/>
      <c r="H79" s="142"/>
      <c r="I79" s="142"/>
      <c r="J79" s="142"/>
      <c r="K79" s="142"/>
    </row>
    <row r="80" spans="1:11" ht="19.5" customHeight="1" thickBo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</row>
    <row r="81" spans="1:11" ht="23.25" customHeight="1" thickBot="1">
      <c r="A81" s="393" t="s">
        <v>124</v>
      </c>
      <c r="B81" s="394"/>
      <c r="C81" s="394"/>
      <c r="D81" s="394"/>
      <c r="E81" s="395"/>
    </row>
    <row r="82" spans="1:11" ht="23.25" customHeight="1"/>
    <row r="83" spans="1:11" ht="23.25" customHeight="1">
      <c r="A83" s="388" t="s">
        <v>97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8"/>
    </row>
    <row r="84" spans="1:11" ht="23.25" customHeight="1">
      <c r="A84" s="388"/>
      <c r="B84" s="388"/>
      <c r="C84" s="388"/>
      <c r="D84" s="388"/>
      <c r="E84" s="388"/>
      <c r="F84" s="388"/>
      <c r="G84" s="388"/>
      <c r="H84" s="388"/>
      <c r="I84" s="388"/>
      <c r="J84" s="388"/>
      <c r="K84" s="388"/>
    </row>
    <row r="85" spans="1:11" ht="23.25" customHeight="1">
      <c r="A85" s="400" t="s">
        <v>134</v>
      </c>
      <c r="B85" s="400"/>
      <c r="C85" s="400"/>
      <c r="D85" s="400"/>
      <c r="E85" s="400"/>
      <c r="F85" s="400"/>
      <c r="G85" s="400"/>
      <c r="H85" s="400"/>
      <c r="I85" s="400"/>
      <c r="J85" s="400"/>
      <c r="K85" s="400"/>
    </row>
    <row r="86" spans="1:11" ht="23.25" customHeight="1">
      <c r="A86" s="400" t="str">
        <f>A44</f>
        <v/>
      </c>
      <c r="B86" s="400"/>
      <c r="C86" s="400"/>
      <c r="D86" s="400"/>
      <c r="E86" s="400"/>
      <c r="F86" s="400"/>
      <c r="G86" s="400"/>
      <c r="H86" s="400"/>
      <c r="I86" s="400"/>
      <c r="J86" s="400"/>
      <c r="K86" s="400"/>
    </row>
    <row r="87" spans="1:11" ht="23.25" customHeight="1">
      <c r="A87" s="400" t="str">
        <f>A45</f>
        <v>校長　</v>
      </c>
      <c r="B87" s="400"/>
      <c r="C87" s="400"/>
      <c r="D87" s="400"/>
      <c r="E87" s="400"/>
      <c r="F87" s="400"/>
      <c r="G87" s="400"/>
      <c r="H87" s="400"/>
      <c r="I87" s="400"/>
      <c r="J87" s="400"/>
      <c r="K87" s="400"/>
    </row>
    <row r="88" spans="1:11" ht="23.25" customHeight="1"/>
    <row r="89" spans="1:11" ht="23.25" customHeight="1">
      <c r="A89" s="401" t="s">
        <v>140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</row>
    <row r="90" spans="1:11" ht="23.25" customHeight="1">
      <c r="A90" s="401"/>
      <c r="B90" s="401"/>
      <c r="C90" s="401"/>
      <c r="D90" s="401"/>
      <c r="E90" s="401"/>
      <c r="F90" s="401"/>
      <c r="G90" s="401"/>
      <c r="H90" s="401"/>
      <c r="I90" s="401"/>
      <c r="J90" s="401"/>
      <c r="K90" s="401"/>
    </row>
    <row r="91" spans="1:11" ht="23.25" customHeight="1">
      <c r="A91" s="401"/>
      <c r="B91" s="401"/>
      <c r="C91" s="401"/>
      <c r="D91" s="401"/>
      <c r="E91" s="401"/>
      <c r="F91" s="401"/>
      <c r="G91" s="401"/>
      <c r="H91" s="401"/>
      <c r="I91" s="401"/>
      <c r="J91" s="401"/>
      <c r="K91" s="401"/>
    </row>
    <row r="92" spans="1:11" ht="23.25" customHeight="1">
      <c r="A92" s="401"/>
      <c r="B92" s="401"/>
      <c r="C92" s="401"/>
      <c r="D92" s="401"/>
      <c r="E92" s="401"/>
      <c r="F92" s="401"/>
      <c r="G92" s="401"/>
      <c r="H92" s="401"/>
      <c r="I92" s="401"/>
      <c r="J92" s="401"/>
      <c r="K92" s="401"/>
    </row>
    <row r="93" spans="1:11" ht="23.25" customHeight="1">
      <c r="A93" s="401"/>
      <c r="B93" s="401"/>
      <c r="C93" s="401"/>
      <c r="D93" s="401"/>
      <c r="E93" s="401"/>
      <c r="F93" s="401"/>
      <c r="G93" s="401"/>
      <c r="H93" s="401"/>
      <c r="I93" s="401"/>
      <c r="J93" s="401"/>
      <c r="K93" s="401"/>
    </row>
    <row r="94" spans="1:11" ht="23.25" customHeight="1">
      <c r="A94" s="401"/>
      <c r="B94" s="401"/>
      <c r="C94" s="401"/>
      <c r="D94" s="401"/>
      <c r="E94" s="401"/>
      <c r="F94" s="401"/>
      <c r="G94" s="401"/>
      <c r="H94" s="401"/>
      <c r="I94" s="401"/>
      <c r="J94" s="401"/>
      <c r="K94" s="401"/>
    </row>
    <row r="95" spans="1:11" ht="23.25" customHeight="1">
      <c r="A95" s="401"/>
      <c r="B95" s="401"/>
      <c r="C95" s="401"/>
      <c r="D95" s="401"/>
      <c r="E95" s="401"/>
      <c r="F95" s="401"/>
      <c r="G95" s="401"/>
      <c r="H95" s="401"/>
      <c r="I95" s="401"/>
      <c r="J95" s="401"/>
      <c r="K95" s="401"/>
    </row>
    <row r="96" spans="1:11" ht="23.25" customHeight="1">
      <c r="A96" s="401"/>
      <c r="B96" s="401"/>
      <c r="C96" s="401"/>
      <c r="D96" s="401"/>
      <c r="E96" s="401"/>
      <c r="F96" s="401"/>
      <c r="G96" s="401"/>
      <c r="H96" s="401"/>
      <c r="I96" s="401"/>
      <c r="J96" s="401"/>
      <c r="K96" s="401"/>
    </row>
    <row r="97" spans="1:11" ht="23.25" customHeight="1">
      <c r="A97" s="401"/>
      <c r="B97" s="401"/>
      <c r="C97" s="401"/>
      <c r="D97" s="401"/>
      <c r="E97" s="401"/>
      <c r="F97" s="401"/>
      <c r="G97" s="401"/>
      <c r="H97" s="401"/>
      <c r="I97" s="401"/>
      <c r="J97" s="401"/>
      <c r="K97" s="401"/>
    </row>
    <row r="98" spans="1:11" ht="23.25" customHeight="1">
      <c r="A98" s="401"/>
      <c r="B98" s="401"/>
      <c r="C98" s="401"/>
      <c r="D98" s="401"/>
      <c r="E98" s="401"/>
      <c r="F98" s="401"/>
      <c r="G98" s="401"/>
      <c r="H98" s="401"/>
      <c r="I98" s="401"/>
      <c r="J98" s="401"/>
      <c r="K98" s="401"/>
    </row>
    <row r="99" spans="1:11" ht="23.25" customHeight="1" thickBot="1"/>
    <row r="100" spans="1:11" ht="23.25" customHeight="1">
      <c r="B100" s="402" t="str">
        <f t="shared" ref="B100:J100" si="15">B58</f>
        <v>顧問(2名まで)</v>
      </c>
      <c r="C100" s="403">
        <f t="shared" si="15"/>
        <v>0</v>
      </c>
      <c r="D100" s="403">
        <f t="shared" si="15"/>
        <v>0</v>
      </c>
      <c r="E100" s="404" t="str">
        <f t="shared" si="15"/>
        <v/>
      </c>
      <c r="F100" s="405">
        <f t="shared" si="15"/>
        <v>0</v>
      </c>
      <c r="G100" s="405">
        <f t="shared" si="15"/>
        <v>0</v>
      </c>
      <c r="H100" s="406" t="str">
        <f t="shared" si="15"/>
        <v/>
      </c>
      <c r="I100" s="407">
        <f t="shared" si="15"/>
        <v>0</v>
      </c>
      <c r="J100" s="408">
        <f t="shared" si="15"/>
        <v>0</v>
      </c>
    </row>
    <row r="101" spans="1:11" ht="23.25" customHeight="1" thickBot="1">
      <c r="B101" s="419" t="str">
        <f t="shared" ref="B101:J101" si="16">B59</f>
        <v>外部指導者</v>
      </c>
      <c r="C101" s="396">
        <f t="shared" si="16"/>
        <v>0</v>
      </c>
      <c r="D101" s="396">
        <f t="shared" si="16"/>
        <v>0</v>
      </c>
      <c r="E101" s="396" t="str">
        <f t="shared" si="16"/>
        <v/>
      </c>
      <c r="F101" s="396">
        <f t="shared" si="16"/>
        <v>0</v>
      </c>
      <c r="G101" s="396">
        <f t="shared" si="16"/>
        <v>0</v>
      </c>
      <c r="H101" s="397" t="str">
        <f t="shared" si="16"/>
        <v/>
      </c>
      <c r="I101" s="398">
        <f t="shared" si="16"/>
        <v>0</v>
      </c>
      <c r="J101" s="399">
        <f t="shared" si="16"/>
        <v>0</v>
      </c>
    </row>
    <row r="102" spans="1:11" ht="23.25" customHeight="1" thickTop="1">
      <c r="B102" s="413" t="s">
        <v>132</v>
      </c>
      <c r="C102" s="414"/>
      <c r="D102" s="414"/>
      <c r="E102" s="414"/>
      <c r="F102" s="414"/>
      <c r="G102" s="414"/>
      <c r="H102" s="414"/>
      <c r="I102" s="414"/>
      <c r="J102" s="415"/>
    </row>
    <row r="103" spans="1:11" ht="23.25" customHeight="1">
      <c r="B103" s="125"/>
      <c r="C103" s="126" t="s">
        <v>125</v>
      </c>
      <c r="D103" s="126" t="s">
        <v>126</v>
      </c>
      <c r="E103" s="126" t="s">
        <v>127</v>
      </c>
      <c r="F103" s="126" t="s">
        <v>128</v>
      </c>
      <c r="G103" s="126" t="s">
        <v>129</v>
      </c>
      <c r="H103" s="126" t="s">
        <v>130</v>
      </c>
      <c r="I103" s="126" t="s">
        <v>131</v>
      </c>
      <c r="J103" s="136"/>
    </row>
    <row r="104" spans="1:11" ht="23.25" customHeight="1" thickBot="1">
      <c r="B104" s="129"/>
      <c r="C104" s="130" t="str">
        <f ca="1">IF(OFFSET(申し込み!$B$101,(COLUMNS($C$104:C104)-1)*2,0)="","",OFFSET(申し込み!$B$101,(COLUMNS($C$104:C104)-1)*2,0))</f>
        <v/>
      </c>
      <c r="D104" s="130" t="str">
        <f ca="1">IF(OFFSET(申し込み!$B$101,(COLUMNS($C$104:D104)-1)*2,0)="","",OFFSET(申し込み!$B$101,(COLUMNS($C$104:D104)-1)*2,0))</f>
        <v/>
      </c>
      <c r="E104" s="130" t="str">
        <f ca="1">IF(OFFSET(申し込み!$B$101,(COLUMNS($C$104:E104)-1)*2,0)="","",OFFSET(申し込み!$B$101,(COLUMNS($C$104:E104)-1)*2,0))</f>
        <v/>
      </c>
      <c r="F104" s="130" t="str">
        <f ca="1">IF(OFFSET(申し込み!$B$101,(COLUMNS($C$104:F104)-1)*2,0)="","",OFFSET(申し込み!$B$101,(COLUMNS($C$104:F104)-1)*2,0))</f>
        <v/>
      </c>
      <c r="G104" s="130" t="str">
        <f ca="1">IF(OFFSET(申し込み!$B$101,(COLUMNS($C$104:G104)-1)*2,0)="","",OFFSET(申し込み!$B$101,(COLUMNS($C$104:G104)-1)*2,0))</f>
        <v/>
      </c>
      <c r="H104" s="130" t="str">
        <f ca="1">IF(OFFSET(申し込み!$B$101,(COLUMNS($C$104:H104)-1)*2,0)="","",OFFSET(申し込み!$B$101,(COLUMNS($C$104:H104)-1)*2,0))</f>
        <v/>
      </c>
      <c r="I104" s="130" t="str">
        <f ca="1">IF(OFFSET(申し込み!$B$101,(COLUMNS($C$104:I104)-1)*2,0)="","",OFFSET(申し込み!$B$101,(COLUMNS($C$104:I104)-1)*2,0))</f>
        <v/>
      </c>
      <c r="J104" s="137"/>
    </row>
    <row r="105" spans="1:11" ht="23.25" customHeight="1" thickTop="1">
      <c r="B105" s="413" t="s">
        <v>133</v>
      </c>
      <c r="C105" s="414"/>
      <c r="D105" s="414"/>
      <c r="E105" s="414"/>
      <c r="F105" s="414"/>
      <c r="G105" s="414"/>
      <c r="H105" s="414"/>
      <c r="I105" s="414"/>
      <c r="J105" s="415"/>
    </row>
    <row r="106" spans="1:11" ht="23.25" customHeight="1">
      <c r="B106" s="125"/>
      <c r="C106" s="126" t="s">
        <v>125</v>
      </c>
      <c r="D106" s="126" t="s">
        <v>126</v>
      </c>
      <c r="E106" s="126" t="s">
        <v>127</v>
      </c>
      <c r="F106" s="126" t="s">
        <v>128</v>
      </c>
      <c r="G106" s="135"/>
      <c r="H106" s="135"/>
      <c r="I106" s="135"/>
      <c r="J106" s="136"/>
    </row>
    <row r="107" spans="1:11" ht="23.25" customHeight="1" thickBot="1">
      <c r="B107" s="131"/>
      <c r="C107" s="132" t="str">
        <f ca="1">IF(OFFSET(申し込み!$B$137,(COLUMNS($C$107:C107)-1)*2,0)="","",OFFSET(申し込み!$B$137,(COLUMNS($C$107:C107)-1)*2,0))</f>
        <v/>
      </c>
      <c r="D107" s="132" t="str">
        <f ca="1">IF(OFFSET(申し込み!$B$137,(COLUMNS($C$107:D107)-1)*2,0)="","",OFFSET(申し込み!$B$137,(COLUMNS($C$107:D107)-1)*2,0))</f>
        <v/>
      </c>
      <c r="E107" s="132" t="str">
        <f ca="1">IF(OFFSET(申し込み!$B$137,(COLUMNS($C$107:E107)-1)*2,0)="","",OFFSET(申し込み!$B$137,(COLUMNS($C$107:E107)-1)*2,0))</f>
        <v/>
      </c>
      <c r="F107" s="132" t="str">
        <f ca="1">IF(OFFSET(申し込み!$B$137,(COLUMNS($C$107:F107)-1)*2,0)="","",OFFSET(申し込み!$B$137,(COLUMNS($C$107:F107)-1)*2,0))</f>
        <v/>
      </c>
      <c r="G107" s="138"/>
      <c r="H107" s="138"/>
      <c r="I107" s="138"/>
      <c r="J107" s="137"/>
    </row>
    <row r="108" spans="1:11" ht="23.25" customHeight="1" thickTop="1">
      <c r="B108" s="416" t="str">
        <f>IF(申し込み!E116+申し込み!E146=0,"打ち込み相手","打ち込み相手　"&amp;申し込み!E116+申し込み!E146&amp;"名")</f>
        <v>打ち込み相手</v>
      </c>
      <c r="C108" s="417"/>
      <c r="D108" s="417"/>
      <c r="E108" s="417"/>
      <c r="F108" s="417"/>
      <c r="G108" s="417"/>
      <c r="H108" s="417"/>
      <c r="I108" s="417"/>
      <c r="J108" s="418"/>
    </row>
    <row r="109" spans="1:11" ht="23.25" customHeight="1">
      <c r="B109" s="133"/>
      <c r="C109" s="409"/>
      <c r="D109" s="409"/>
      <c r="E109" s="409"/>
      <c r="F109" s="409"/>
      <c r="G109" s="409"/>
      <c r="H109" s="409"/>
      <c r="I109" s="409"/>
      <c r="J109" s="410"/>
    </row>
    <row r="110" spans="1:11" ht="23.25" customHeight="1">
      <c r="B110" s="133"/>
      <c r="C110" s="409"/>
      <c r="D110" s="409"/>
      <c r="E110" s="409"/>
      <c r="F110" s="409"/>
      <c r="G110" s="409"/>
      <c r="H110" s="409"/>
      <c r="I110" s="409"/>
      <c r="J110" s="410"/>
    </row>
    <row r="111" spans="1:11" ht="23.25" customHeight="1">
      <c r="B111" s="133"/>
      <c r="C111" s="409"/>
      <c r="D111" s="409"/>
      <c r="E111" s="409"/>
      <c r="F111" s="409"/>
      <c r="G111" s="409"/>
      <c r="H111" s="409"/>
      <c r="I111" s="409"/>
      <c r="J111" s="410"/>
    </row>
    <row r="112" spans="1:11" ht="23.25" customHeight="1" thickBot="1">
      <c r="B112" s="134"/>
      <c r="C112" s="411"/>
      <c r="D112" s="411"/>
      <c r="E112" s="411"/>
      <c r="F112" s="411"/>
      <c r="G112" s="411"/>
      <c r="H112" s="411"/>
      <c r="I112" s="411"/>
      <c r="J112" s="412"/>
    </row>
    <row r="113" spans="2:10" ht="23.25" customHeight="1">
      <c r="B113" s="127"/>
      <c r="C113" s="128"/>
      <c r="D113" s="128"/>
      <c r="E113" s="128"/>
      <c r="F113" s="128"/>
      <c r="G113" s="128"/>
      <c r="H113" s="128"/>
      <c r="I113" s="128"/>
      <c r="J113" s="128"/>
    </row>
    <row r="114" spans="2:10" ht="23.25" customHeight="1"/>
    <row r="115" spans="2:10" ht="23.25" customHeight="1">
      <c r="B115" s="124" t="s">
        <v>117</v>
      </c>
      <c r="C115" s="124" t="s">
        <v>118</v>
      </c>
    </row>
    <row r="116" spans="2:10" ht="23.25" customHeight="1">
      <c r="B116" s="124" t="s">
        <v>117</v>
      </c>
      <c r="C116" s="124" t="s">
        <v>119</v>
      </c>
    </row>
  </sheetData>
  <mergeCells count="76">
    <mergeCell ref="C110:D110"/>
    <mergeCell ref="E110:F110"/>
    <mergeCell ref="G110:H110"/>
    <mergeCell ref="I110:J110"/>
    <mergeCell ref="C74:D74"/>
    <mergeCell ref="E74:F74"/>
    <mergeCell ref="G74:H74"/>
    <mergeCell ref="I74:J74"/>
    <mergeCell ref="B102:J102"/>
    <mergeCell ref="B105:J105"/>
    <mergeCell ref="B108:J108"/>
    <mergeCell ref="C109:D109"/>
    <mergeCell ref="E109:F109"/>
    <mergeCell ref="G109:H109"/>
    <mergeCell ref="I109:J109"/>
    <mergeCell ref="B101:D101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E101:G101"/>
    <mergeCell ref="H101:J101"/>
    <mergeCell ref="A85:K85"/>
    <mergeCell ref="A86:K86"/>
    <mergeCell ref="A87:K87"/>
    <mergeCell ref="A89:K98"/>
    <mergeCell ref="B100:D100"/>
    <mergeCell ref="E100:G100"/>
    <mergeCell ref="H100:J100"/>
    <mergeCell ref="A83:K84"/>
    <mergeCell ref="C73:D73"/>
    <mergeCell ref="E73:F73"/>
    <mergeCell ref="G73:H73"/>
    <mergeCell ref="I73:J73"/>
    <mergeCell ref="C75:D75"/>
    <mergeCell ref="E75:F75"/>
    <mergeCell ref="G75:H75"/>
    <mergeCell ref="I75:J75"/>
    <mergeCell ref="C76:D76"/>
    <mergeCell ref="E76:F76"/>
    <mergeCell ref="G76:H76"/>
    <mergeCell ref="I76:J76"/>
    <mergeCell ref="A81:E81"/>
    <mergeCell ref="A45:K45"/>
    <mergeCell ref="B72:J72"/>
    <mergeCell ref="B58:D58"/>
    <mergeCell ref="E58:G58"/>
    <mergeCell ref="H58:J58"/>
    <mergeCell ref="B59:D59"/>
    <mergeCell ref="E59:G59"/>
    <mergeCell ref="H59:J59"/>
    <mergeCell ref="B60:J60"/>
    <mergeCell ref="B66:J66"/>
    <mergeCell ref="A47:K56"/>
    <mergeCell ref="A39:E39"/>
    <mergeCell ref="A41:K42"/>
    <mergeCell ref="A43:K43"/>
    <mergeCell ref="A44:K44"/>
    <mergeCell ref="A3:K4"/>
    <mergeCell ref="H21:J21"/>
    <mergeCell ref="B28:J28"/>
    <mergeCell ref="B20:D20"/>
    <mergeCell ref="B21:D21"/>
    <mergeCell ref="B22:J22"/>
    <mergeCell ref="E21:G21"/>
    <mergeCell ref="E20:G20"/>
    <mergeCell ref="H20:J20"/>
    <mergeCell ref="A1:E1"/>
    <mergeCell ref="A9:K18"/>
    <mergeCell ref="A5:K5"/>
    <mergeCell ref="A7:K7"/>
    <mergeCell ref="A6:K6"/>
  </mergeCells>
  <phoneticPr fontId="3"/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10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2" sqref="K2"/>
    </sheetView>
  </sheetViews>
  <sheetFormatPr defaultColWidth="9" defaultRowHeight="13.5"/>
  <cols>
    <col min="1" max="1" width="5.625" style="19" customWidth="1"/>
    <col min="2" max="6" width="10.625" style="19" customWidth="1"/>
    <col min="7" max="7" width="8.125" style="19" customWidth="1"/>
    <col min="8" max="10" width="5.625" style="19" customWidth="1"/>
    <col min="11" max="11" width="32.625" style="19" bestFit="1" customWidth="1"/>
    <col min="12" max="12" width="5.625" style="19" customWidth="1"/>
    <col min="13" max="13" width="7.125" style="19" bestFit="1" customWidth="1"/>
    <col min="14" max="14" width="9.125" style="19" customWidth="1"/>
    <col min="15" max="15" width="9.125" style="38" customWidth="1"/>
    <col min="16" max="16" width="5.625" style="38" customWidth="1"/>
    <col min="17" max="17" width="7.125" style="38" bestFit="1" customWidth="1"/>
    <col min="18" max="19" width="9.125" style="38" customWidth="1"/>
    <col min="20" max="20" width="7.125" style="38" bestFit="1" customWidth="1"/>
    <col min="21" max="21" width="8.75" style="38" bestFit="1" customWidth="1"/>
    <col min="22" max="22" width="10" style="38" bestFit="1" customWidth="1"/>
    <col min="23" max="23" width="8.5" style="38" bestFit="1" customWidth="1"/>
    <col min="24" max="24" width="7.125" style="38" bestFit="1" customWidth="1"/>
    <col min="25" max="25" width="8.75" style="38" bestFit="1" customWidth="1"/>
    <col min="26" max="26" width="10" style="38" bestFit="1" customWidth="1"/>
    <col min="27" max="27" width="8.5" style="38" bestFit="1" customWidth="1"/>
    <col min="28" max="28" width="7.125" style="38" bestFit="1" customWidth="1"/>
    <col min="29" max="29" width="8.75" style="38" bestFit="1" customWidth="1"/>
    <col min="30" max="30" width="10" style="38" bestFit="1" customWidth="1"/>
    <col min="31" max="31" width="8.5" style="38" bestFit="1" customWidth="1"/>
    <col min="32" max="32" width="7.125" style="38" bestFit="1" customWidth="1"/>
    <col min="33" max="33" width="8.75" style="38" bestFit="1" customWidth="1"/>
    <col min="34" max="34" width="10" style="38" bestFit="1" customWidth="1"/>
    <col min="35" max="35" width="8.5" style="38" bestFit="1" customWidth="1"/>
    <col min="36" max="36" width="7.125" style="38" bestFit="1" customWidth="1"/>
    <col min="37" max="37" width="8.75" style="38" bestFit="1" customWidth="1"/>
    <col min="38" max="38" width="10" style="38" bestFit="1" customWidth="1"/>
    <col min="39" max="39" width="8.5" style="38" bestFit="1" customWidth="1"/>
    <col min="40" max="40" width="7.125" style="38" bestFit="1" customWidth="1"/>
    <col min="41" max="41" width="8.75" style="38" bestFit="1" customWidth="1"/>
    <col min="42" max="42" width="10" style="38" bestFit="1" customWidth="1"/>
    <col min="43" max="43" width="8.5" style="38" bestFit="1" customWidth="1"/>
    <col min="44" max="44" width="7.125" style="38" bestFit="1" customWidth="1"/>
    <col min="45" max="45" width="8.75" style="38" bestFit="1" customWidth="1"/>
    <col min="46" max="46" width="10" style="38" bestFit="1" customWidth="1"/>
    <col min="47" max="47" width="8.5" style="38" bestFit="1" customWidth="1"/>
    <col min="48" max="48" width="7.125" style="38" bestFit="1" customWidth="1"/>
    <col min="49" max="49" width="8.75" style="38" bestFit="1" customWidth="1"/>
    <col min="50" max="50" width="11.875" style="38" bestFit="1" customWidth="1"/>
    <col min="51" max="51" width="8.5" style="38" bestFit="1" customWidth="1"/>
    <col min="52" max="52" width="7.125" style="19" bestFit="1" customWidth="1"/>
    <col min="53" max="53" width="8.75" style="19" bestFit="1" customWidth="1"/>
    <col min="54" max="54" width="10" style="19" bestFit="1" customWidth="1"/>
    <col min="55" max="55" width="8.5" style="19" bestFit="1" customWidth="1"/>
    <col min="56" max="56" width="7.125" style="19" bestFit="1" customWidth="1"/>
    <col min="57" max="57" width="8.75" style="19" bestFit="1" customWidth="1"/>
    <col min="58" max="58" width="10" style="19" bestFit="1" customWidth="1"/>
    <col min="59" max="59" width="8.5" style="19" bestFit="1" customWidth="1"/>
    <col min="60" max="60" width="7.125" style="19" bestFit="1" customWidth="1"/>
    <col min="61" max="61" width="8.75" style="19" bestFit="1" customWidth="1"/>
    <col min="62" max="62" width="10" style="19" bestFit="1" customWidth="1"/>
    <col min="63" max="63" width="8.5" style="19" bestFit="1" customWidth="1"/>
    <col min="64" max="64" width="7.125" style="19" bestFit="1" customWidth="1"/>
    <col min="65" max="65" width="8.75" style="19" bestFit="1" customWidth="1"/>
    <col min="66" max="66" width="10" style="19" bestFit="1" customWidth="1"/>
    <col min="67" max="67" width="8.5" style="19" bestFit="1" customWidth="1"/>
    <col min="68" max="68" width="7.125" style="19" bestFit="1" customWidth="1"/>
    <col min="69" max="69" width="8.75" style="19" bestFit="1" customWidth="1"/>
    <col min="70" max="70" width="10" style="19" bestFit="1" customWidth="1"/>
    <col min="71" max="71" width="8.5" style="19" bestFit="1" customWidth="1"/>
    <col min="72" max="72" width="7.125" style="19" bestFit="1" customWidth="1"/>
    <col min="73" max="73" width="8.75" style="19" bestFit="1" customWidth="1"/>
    <col min="74" max="74" width="10" style="19" bestFit="1" customWidth="1"/>
    <col min="75" max="75" width="8.5" style="19" bestFit="1" customWidth="1"/>
    <col min="76" max="76" width="7.125" style="19" bestFit="1" customWidth="1"/>
    <col min="77" max="77" width="8.75" style="19" bestFit="1" customWidth="1"/>
    <col min="78" max="78" width="10" style="19" bestFit="1" customWidth="1"/>
    <col min="79" max="79" width="8.5" style="19" bestFit="1" customWidth="1"/>
    <col min="80" max="80" width="7.125" style="19" bestFit="1" customWidth="1"/>
    <col min="81" max="81" width="8.75" style="19" bestFit="1" customWidth="1"/>
    <col min="82" max="82" width="11.875" style="19" bestFit="1" customWidth="1"/>
    <col min="83" max="83" width="8.5" style="19" bestFit="1" customWidth="1"/>
    <col min="84" max="84" width="32.625" style="19" bestFit="1" customWidth="1"/>
    <col min="85" max="110" width="5.625" style="19" customWidth="1"/>
    <col min="111" max="16384" width="9" style="19"/>
  </cols>
  <sheetData>
    <row r="1" spans="1:84" ht="14.25" thickBot="1">
      <c r="A1" s="48" t="s">
        <v>36</v>
      </c>
      <c r="B1" s="14" t="s">
        <v>37</v>
      </c>
      <c r="C1" s="16" t="s">
        <v>1</v>
      </c>
      <c r="D1" s="17" t="s">
        <v>64</v>
      </c>
      <c r="E1" s="15" t="s">
        <v>5</v>
      </c>
      <c r="F1" s="49" t="s">
        <v>58</v>
      </c>
      <c r="G1" s="50" t="s">
        <v>38</v>
      </c>
      <c r="H1" s="50" t="s">
        <v>39</v>
      </c>
      <c r="I1" s="50" t="s">
        <v>135</v>
      </c>
      <c r="J1" s="51" t="s">
        <v>136</v>
      </c>
      <c r="K1" s="15" t="s">
        <v>55</v>
      </c>
      <c r="L1" s="52" t="s">
        <v>43</v>
      </c>
      <c r="M1" s="52" t="s">
        <v>91</v>
      </c>
      <c r="N1" s="15" t="s">
        <v>40</v>
      </c>
      <c r="O1" s="49" t="s">
        <v>42</v>
      </c>
      <c r="P1" s="59" t="s">
        <v>43</v>
      </c>
      <c r="Q1" s="52" t="s">
        <v>91</v>
      </c>
      <c r="R1" s="15" t="s">
        <v>41</v>
      </c>
      <c r="S1" s="16" t="s">
        <v>42</v>
      </c>
      <c r="T1" s="59" t="s">
        <v>56</v>
      </c>
      <c r="U1" s="15" t="s">
        <v>37</v>
      </c>
      <c r="V1" s="15" t="s">
        <v>68</v>
      </c>
      <c r="W1" s="16" t="s">
        <v>42</v>
      </c>
      <c r="X1" s="59" t="s">
        <v>56</v>
      </c>
      <c r="Y1" s="15" t="s">
        <v>37</v>
      </c>
      <c r="Z1" s="15" t="s">
        <v>69</v>
      </c>
      <c r="AA1" s="16" t="s">
        <v>42</v>
      </c>
      <c r="AB1" s="59" t="s">
        <v>56</v>
      </c>
      <c r="AC1" s="15" t="s">
        <v>37</v>
      </c>
      <c r="AD1" s="15" t="s">
        <v>70</v>
      </c>
      <c r="AE1" s="16" t="s">
        <v>42</v>
      </c>
      <c r="AF1" s="59" t="s">
        <v>56</v>
      </c>
      <c r="AG1" s="15" t="s">
        <v>37</v>
      </c>
      <c r="AH1" s="15" t="s">
        <v>71</v>
      </c>
      <c r="AI1" s="16" t="s">
        <v>42</v>
      </c>
      <c r="AJ1" s="59" t="s">
        <v>56</v>
      </c>
      <c r="AK1" s="15" t="s">
        <v>37</v>
      </c>
      <c r="AL1" s="15" t="s">
        <v>72</v>
      </c>
      <c r="AM1" s="16" t="s">
        <v>42</v>
      </c>
      <c r="AN1" s="59" t="s">
        <v>56</v>
      </c>
      <c r="AO1" s="15" t="s">
        <v>37</v>
      </c>
      <c r="AP1" s="15" t="s">
        <v>73</v>
      </c>
      <c r="AQ1" s="16" t="s">
        <v>42</v>
      </c>
      <c r="AR1" s="59" t="s">
        <v>56</v>
      </c>
      <c r="AS1" s="15" t="s">
        <v>37</v>
      </c>
      <c r="AT1" s="15" t="s">
        <v>74</v>
      </c>
      <c r="AU1" s="16" t="s">
        <v>42</v>
      </c>
      <c r="AV1" s="59" t="s">
        <v>56</v>
      </c>
      <c r="AW1" s="15" t="s">
        <v>37</v>
      </c>
      <c r="AX1" s="15" t="s">
        <v>75</v>
      </c>
      <c r="AY1" s="16" t="s">
        <v>42</v>
      </c>
      <c r="AZ1" s="32" t="s">
        <v>65</v>
      </c>
      <c r="BA1" s="13" t="s">
        <v>66</v>
      </c>
      <c r="BB1" s="17" t="s">
        <v>76</v>
      </c>
      <c r="BC1" s="18" t="s">
        <v>67</v>
      </c>
      <c r="BD1" s="32" t="s">
        <v>65</v>
      </c>
      <c r="BE1" s="13" t="s">
        <v>66</v>
      </c>
      <c r="BF1" s="17" t="s">
        <v>77</v>
      </c>
      <c r="BG1" s="18" t="s">
        <v>67</v>
      </c>
      <c r="BH1" s="32" t="s">
        <v>65</v>
      </c>
      <c r="BI1" s="13" t="s">
        <v>66</v>
      </c>
      <c r="BJ1" s="17" t="s">
        <v>78</v>
      </c>
      <c r="BK1" s="18" t="s">
        <v>67</v>
      </c>
      <c r="BL1" s="32" t="s">
        <v>65</v>
      </c>
      <c r="BM1" s="13" t="s">
        <v>66</v>
      </c>
      <c r="BN1" s="17" t="s">
        <v>79</v>
      </c>
      <c r="BO1" s="18" t="s">
        <v>67</v>
      </c>
      <c r="BP1" s="32" t="s">
        <v>65</v>
      </c>
      <c r="BQ1" s="13" t="s">
        <v>66</v>
      </c>
      <c r="BR1" s="17" t="s">
        <v>80</v>
      </c>
      <c r="BS1" s="18" t="s">
        <v>67</v>
      </c>
      <c r="BT1" s="32" t="s">
        <v>65</v>
      </c>
      <c r="BU1" s="13" t="s">
        <v>66</v>
      </c>
      <c r="BV1" s="17" t="s">
        <v>81</v>
      </c>
      <c r="BW1" s="18" t="s">
        <v>67</v>
      </c>
      <c r="BX1" s="32" t="s">
        <v>65</v>
      </c>
      <c r="BY1" s="13" t="s">
        <v>66</v>
      </c>
      <c r="BZ1" s="17" t="s">
        <v>82</v>
      </c>
      <c r="CA1" s="18" t="s">
        <v>67</v>
      </c>
      <c r="CB1" s="32" t="s">
        <v>65</v>
      </c>
      <c r="CC1" s="13" t="s">
        <v>66</v>
      </c>
      <c r="CD1" s="17" t="s">
        <v>83</v>
      </c>
      <c r="CE1" s="18" t="s">
        <v>67</v>
      </c>
      <c r="CF1" s="15" t="s">
        <v>55</v>
      </c>
    </row>
    <row r="2" spans="1:84" s="38" customFormat="1" ht="12.75" customHeight="1" thickBot="1">
      <c r="A2" s="45"/>
      <c r="B2" s="46">
        <f>IF(申し込み!A2="",申し込み!D5,申し込み!A2)</f>
        <v>0</v>
      </c>
      <c r="C2" s="47">
        <f>申し込み!O5</f>
        <v>0</v>
      </c>
      <c r="D2" s="53">
        <f>申し込み!D10</f>
        <v>0</v>
      </c>
      <c r="E2" s="54">
        <f>申し込み!D13</f>
        <v>0</v>
      </c>
      <c r="F2" s="55">
        <f>申し込み!O13</f>
        <v>0</v>
      </c>
      <c r="G2" s="79"/>
      <c r="H2" s="79"/>
      <c r="I2" s="79">
        <f>SUM(申し込み!E116,申し込み!E146)</f>
        <v>0</v>
      </c>
      <c r="J2" s="80">
        <f>SUM(申し込み!E41,申し込み!E84)</f>
        <v>0</v>
      </c>
      <c r="K2" s="141" t="str">
        <f>IF(申し込み!D14="","",申し込み!D14)</f>
        <v/>
      </c>
      <c r="L2" s="81"/>
      <c r="M2" s="81" t="str">
        <f>IF(N2="","",申し込み!O91)</f>
        <v/>
      </c>
      <c r="N2" s="82" t="str">
        <f>IF(COUNTA(申し込み!B101:B113)&lt;3,"",B2)</f>
        <v/>
      </c>
      <c r="O2" s="78"/>
      <c r="P2" s="58"/>
      <c r="Q2" s="94" t="str">
        <f>IF(R2="","",申し込み!O127)</f>
        <v/>
      </c>
      <c r="R2" s="35" t="str">
        <f>IF(COUNTA(申し込み!B137:B143)&lt;2,"",B2)</f>
        <v/>
      </c>
      <c r="S2" s="36"/>
      <c r="T2" s="75" t="str">
        <f>IF(V2="","",$C$2)</f>
        <v/>
      </c>
      <c r="U2" s="20" t="str">
        <f>IF(V2="","",$B$2)</f>
        <v/>
      </c>
      <c r="V2" s="20" t="str">
        <f>申し込み!$C18&amp;申し込み!$G18</f>
        <v/>
      </c>
      <c r="W2" s="21"/>
      <c r="X2" s="75" t="str">
        <f>IF(Z2="","",$C$2)</f>
        <v/>
      </c>
      <c r="Y2" s="20" t="str">
        <f>IF(Z2="","",$B$2)</f>
        <v/>
      </c>
      <c r="Z2" s="20" t="str">
        <f>申し込み!$O18&amp;申し込み!$S18</f>
        <v/>
      </c>
      <c r="AA2" s="21"/>
      <c r="AB2" s="75" t="str">
        <f>IF(AD2="","",$C$2)</f>
        <v/>
      </c>
      <c r="AC2" s="20" t="str">
        <f>IF(AD2="","",$B$2)</f>
        <v/>
      </c>
      <c r="AD2" s="20" t="str">
        <f>申し込み!$C24&amp;申し込み!$G24</f>
        <v/>
      </c>
      <c r="AE2" s="21"/>
      <c r="AF2" s="75" t="str">
        <f>IF(AH2="","",$C$2)</f>
        <v/>
      </c>
      <c r="AG2" s="20" t="str">
        <f>IF(AH2="","",$B$2)</f>
        <v/>
      </c>
      <c r="AH2" s="20" t="str">
        <f>申し込み!$O24&amp;申し込み!$S24</f>
        <v/>
      </c>
      <c r="AI2" s="21"/>
      <c r="AJ2" s="75" t="str">
        <f>IF(AL2="","",$C$2)</f>
        <v/>
      </c>
      <c r="AK2" s="20" t="str">
        <f>IF(AL2="","",$B$2)</f>
        <v/>
      </c>
      <c r="AL2" s="20" t="str">
        <f>申し込み!$C30&amp;申し込み!$G30</f>
        <v/>
      </c>
      <c r="AM2" s="21"/>
      <c r="AN2" s="75" t="str">
        <f>IF(AP2="","",$C$2)</f>
        <v/>
      </c>
      <c r="AO2" s="20" t="str">
        <f>IF(AP2="","",$B$2)</f>
        <v/>
      </c>
      <c r="AP2" s="20" t="str">
        <f>申し込み!$O30&amp;申し込み!$S30</f>
        <v/>
      </c>
      <c r="AQ2" s="21"/>
      <c r="AR2" s="75" t="str">
        <f>IF(AT2="","",$C$2)</f>
        <v/>
      </c>
      <c r="AS2" s="20" t="str">
        <f>IF(AT2="","",$B$2)</f>
        <v/>
      </c>
      <c r="AT2" s="20" t="str">
        <f>申し込み!$C36&amp;申し込み!$G36</f>
        <v/>
      </c>
      <c r="AU2" s="21"/>
      <c r="AV2" s="75" t="str">
        <f>IF(AX2="","",$C$2)</f>
        <v/>
      </c>
      <c r="AW2" s="20" t="str">
        <f>IF(AX2="","",$B$2)</f>
        <v/>
      </c>
      <c r="AX2" s="20" t="str">
        <f>申し込み!$O36&amp;申し込み!$S36</f>
        <v/>
      </c>
      <c r="AY2" s="21"/>
      <c r="AZ2" s="83" t="str">
        <f>IF(BB2="","",$C$2)</f>
        <v/>
      </c>
      <c r="BA2" s="26" t="str">
        <f>IF(BB2="","",$B$2)</f>
        <v/>
      </c>
      <c r="BB2" s="26" t="str">
        <f>申し込み!$C61&amp;申し込み!$G61</f>
        <v/>
      </c>
      <c r="BC2" s="27"/>
      <c r="BD2" s="83" t="str">
        <f>IF(BF2="","",$C$2)</f>
        <v/>
      </c>
      <c r="BE2" s="26" t="str">
        <f>IF(BF2="","",$B$2)</f>
        <v/>
      </c>
      <c r="BF2" s="26" t="str">
        <f>申し込み!$O61&amp;申し込み!$S61</f>
        <v/>
      </c>
      <c r="BG2" s="27"/>
      <c r="BH2" s="83" t="str">
        <f>IF(BJ2="","",$C$2)</f>
        <v/>
      </c>
      <c r="BI2" s="26" t="str">
        <f>IF(BJ2="","",$B$2)</f>
        <v/>
      </c>
      <c r="BJ2" s="26" t="str">
        <f>申し込み!$C67&amp;申し込み!$G67</f>
        <v/>
      </c>
      <c r="BK2" s="27"/>
      <c r="BL2" s="83" t="str">
        <f>IF(BN2="","",$C$2)</f>
        <v/>
      </c>
      <c r="BM2" s="26" t="str">
        <f>IF(BN2="","",$B$2)</f>
        <v/>
      </c>
      <c r="BN2" s="26" t="str">
        <f>申し込み!$O67&amp;申し込み!$S67</f>
        <v/>
      </c>
      <c r="BO2" s="27"/>
      <c r="BP2" s="83" t="str">
        <f>IF(BR2="","",$C$2)</f>
        <v/>
      </c>
      <c r="BQ2" s="26" t="str">
        <f>IF(BR2="","",$B$2)</f>
        <v/>
      </c>
      <c r="BR2" s="26" t="str">
        <f>申し込み!$C73&amp;申し込み!$G73</f>
        <v/>
      </c>
      <c r="BS2" s="27"/>
      <c r="BT2" s="83" t="str">
        <f>IF(BV2="","",$C$2)</f>
        <v/>
      </c>
      <c r="BU2" s="26" t="str">
        <f>IF(BV2="","",$B$2)</f>
        <v/>
      </c>
      <c r="BV2" s="26" t="str">
        <f>申し込み!$O73&amp;申し込み!$S73</f>
        <v/>
      </c>
      <c r="BW2" s="27"/>
      <c r="BX2" s="83" t="str">
        <f>IF(BZ2="","",$C$2)</f>
        <v/>
      </c>
      <c r="BY2" s="26" t="str">
        <f>IF(BZ2="","",$B$2)</f>
        <v/>
      </c>
      <c r="BZ2" s="26" t="str">
        <f>申し込み!$C79&amp;申し込み!$G79</f>
        <v/>
      </c>
      <c r="CA2" s="27"/>
      <c r="CB2" s="83" t="str">
        <f>IF(CD2="","",$C$2)</f>
        <v/>
      </c>
      <c r="CC2" s="26" t="str">
        <f>IF(CD2="","",$B$2)</f>
        <v/>
      </c>
      <c r="CD2" s="26" t="str">
        <f>申し込み!$O79&amp;申し込み!$S79</f>
        <v/>
      </c>
      <c r="CE2" s="27"/>
      <c r="CF2" s="139">
        <f>申し込み!D14</f>
        <v>0</v>
      </c>
    </row>
    <row r="3" spans="1:84" s="38" customFormat="1" ht="12.75" customHeight="1">
      <c r="A3" s="39"/>
      <c r="B3" s="86"/>
      <c r="C3" s="87"/>
      <c r="D3" s="87"/>
      <c r="E3" s="87"/>
      <c r="F3" s="87"/>
      <c r="G3" s="87"/>
      <c r="H3" s="88"/>
      <c r="I3" s="140"/>
      <c r="J3" s="140"/>
      <c r="K3" s="140"/>
      <c r="L3" s="86"/>
      <c r="M3" s="95"/>
      <c r="N3" s="96"/>
      <c r="O3" s="88"/>
      <c r="P3" s="86"/>
      <c r="Q3" s="95"/>
      <c r="R3" s="87"/>
      <c r="S3" s="89"/>
      <c r="T3" s="76" t="str">
        <f t="shared" ref="T3:T5" si="0">IF(V3="","",$C$2)</f>
        <v/>
      </c>
      <c r="U3" s="22" t="str">
        <f t="shared" ref="U3:U5" si="1">IF(V3="","",$B$2)</f>
        <v/>
      </c>
      <c r="V3" s="22" t="str">
        <f>申し込み!$C19&amp;申し込み!$G19</f>
        <v/>
      </c>
      <c r="W3" s="23"/>
      <c r="X3" s="76" t="str">
        <f t="shared" ref="X3:X5" si="2">IF(Z3="","",$C$2)</f>
        <v/>
      </c>
      <c r="Y3" s="22" t="str">
        <f t="shared" ref="Y3:Y5" si="3">IF(Z3="","",$B$2)</f>
        <v/>
      </c>
      <c r="Z3" s="73" t="str">
        <f>申し込み!$O19&amp;申し込み!$S19</f>
        <v/>
      </c>
      <c r="AA3" s="23"/>
      <c r="AB3" s="76" t="str">
        <f t="shared" ref="AB3:AB5" si="4">IF(AD3="","",$C$2)</f>
        <v/>
      </c>
      <c r="AC3" s="22" t="str">
        <f t="shared" ref="AC3:AC5" si="5">IF(AD3="","",$B$2)</f>
        <v/>
      </c>
      <c r="AD3" s="22" t="str">
        <f>申し込み!$C25&amp;申し込み!$G25</f>
        <v/>
      </c>
      <c r="AE3" s="23"/>
      <c r="AF3" s="76" t="str">
        <f t="shared" ref="AF3:AF5" si="6">IF(AH3="","",$C$2)</f>
        <v/>
      </c>
      <c r="AG3" s="22" t="str">
        <f t="shared" ref="AG3:AG5" si="7">IF(AH3="","",$B$2)</f>
        <v/>
      </c>
      <c r="AH3" s="73" t="str">
        <f>申し込み!$O25&amp;申し込み!$S25</f>
        <v/>
      </c>
      <c r="AI3" s="23"/>
      <c r="AJ3" s="76" t="str">
        <f t="shared" ref="AJ3:AJ5" si="8">IF(AL3="","",$C$2)</f>
        <v/>
      </c>
      <c r="AK3" s="22" t="str">
        <f t="shared" ref="AK3:AK5" si="9">IF(AL3="","",$B$2)</f>
        <v/>
      </c>
      <c r="AL3" s="22" t="str">
        <f>申し込み!$C31&amp;申し込み!$G31</f>
        <v/>
      </c>
      <c r="AM3" s="23"/>
      <c r="AN3" s="76" t="str">
        <f t="shared" ref="AN3:AN5" si="10">IF(AP3="","",$C$2)</f>
        <v/>
      </c>
      <c r="AO3" s="22" t="str">
        <f t="shared" ref="AO3:AO5" si="11">IF(AP3="","",$B$2)</f>
        <v/>
      </c>
      <c r="AP3" s="73" t="str">
        <f>申し込み!$O31&amp;申し込み!$S31</f>
        <v/>
      </c>
      <c r="AQ3" s="23"/>
      <c r="AR3" s="76" t="str">
        <f t="shared" ref="AR3:AR5" si="12">IF(AT3="","",$C$2)</f>
        <v/>
      </c>
      <c r="AS3" s="22" t="str">
        <f t="shared" ref="AS3:AS5" si="13">IF(AT3="","",$B$2)</f>
        <v/>
      </c>
      <c r="AT3" s="22" t="str">
        <f>申し込み!$C37&amp;申し込み!$G37</f>
        <v/>
      </c>
      <c r="AU3" s="23"/>
      <c r="AV3" s="76" t="str">
        <f t="shared" ref="AV3:AV5" si="14">IF(AX3="","",$C$2)</f>
        <v/>
      </c>
      <c r="AW3" s="22" t="str">
        <f t="shared" ref="AW3:AW5" si="15">IF(AX3="","",$B$2)</f>
        <v/>
      </c>
      <c r="AX3" s="73" t="str">
        <f>申し込み!$O37&amp;申し込み!$S37</f>
        <v/>
      </c>
      <c r="AY3" s="23"/>
      <c r="AZ3" s="84" t="str">
        <f t="shared" ref="AZ3:AZ5" si="16">IF(BB3="","",$C$2)</f>
        <v/>
      </c>
      <c r="BA3" s="33" t="str">
        <f t="shared" ref="BA3:BA5" si="17">IF(BB3="","",$B$2)</f>
        <v/>
      </c>
      <c r="BB3" s="33" t="str">
        <f>申し込み!$C62&amp;申し込み!$G62</f>
        <v/>
      </c>
      <c r="BC3" s="28"/>
      <c r="BD3" s="84" t="str">
        <f t="shared" ref="BD3:BD5" si="18">IF(BF3="","",$C$2)</f>
        <v/>
      </c>
      <c r="BE3" s="33" t="str">
        <f t="shared" ref="BE3:BE5" si="19">IF(BF3="","",$B$2)</f>
        <v/>
      </c>
      <c r="BF3" s="33" t="str">
        <f>申し込み!$O62&amp;申し込み!$S62</f>
        <v/>
      </c>
      <c r="BG3" s="28"/>
      <c r="BH3" s="84" t="str">
        <f t="shared" ref="BH3:BH5" si="20">IF(BJ3="","",$C$2)</f>
        <v/>
      </c>
      <c r="BI3" s="33" t="str">
        <f t="shared" ref="BI3:BI5" si="21">IF(BJ3="","",$B$2)</f>
        <v/>
      </c>
      <c r="BJ3" s="33" t="str">
        <f>申し込み!$C68&amp;申し込み!$G68</f>
        <v/>
      </c>
      <c r="BK3" s="28"/>
      <c r="BL3" s="84" t="str">
        <f t="shared" ref="BL3:BL5" si="22">IF(BN3="","",$C$2)</f>
        <v/>
      </c>
      <c r="BM3" s="33" t="str">
        <f t="shared" ref="BM3:BM5" si="23">IF(BN3="","",$B$2)</f>
        <v/>
      </c>
      <c r="BN3" s="33" t="str">
        <f>申し込み!$O68&amp;申し込み!$S68</f>
        <v/>
      </c>
      <c r="BO3" s="28"/>
      <c r="BP3" s="84" t="str">
        <f t="shared" ref="BP3:BP5" si="24">IF(BR3="","",$C$2)</f>
        <v/>
      </c>
      <c r="BQ3" s="33" t="str">
        <f t="shared" ref="BQ3:BQ5" si="25">IF(BR3="","",$B$2)</f>
        <v/>
      </c>
      <c r="BR3" s="33" t="str">
        <f>申し込み!$C74&amp;申し込み!$G74</f>
        <v/>
      </c>
      <c r="BS3" s="28"/>
      <c r="BT3" s="84" t="str">
        <f t="shared" ref="BT3:BT5" si="26">IF(BV3="","",$C$2)</f>
        <v/>
      </c>
      <c r="BU3" s="33" t="str">
        <f t="shared" ref="BU3:BU5" si="27">IF(BV3="","",$B$2)</f>
        <v/>
      </c>
      <c r="BV3" s="33" t="str">
        <f>申し込み!$O74&amp;申し込み!$S74</f>
        <v/>
      </c>
      <c r="BW3" s="28"/>
      <c r="BX3" s="84" t="str">
        <f t="shared" ref="BX3:BX5" si="28">IF(BZ3="","",$C$2)</f>
        <v/>
      </c>
      <c r="BY3" s="33" t="str">
        <f t="shared" ref="BY3:BY5" si="29">IF(BZ3="","",$B$2)</f>
        <v/>
      </c>
      <c r="BZ3" s="33" t="str">
        <f>申し込み!$C80&amp;申し込み!$G80</f>
        <v/>
      </c>
      <c r="CA3" s="28"/>
      <c r="CB3" s="84" t="str">
        <f t="shared" ref="CB3:CB5" si="30">IF(CD3="","",$C$2)</f>
        <v/>
      </c>
      <c r="CC3" s="33" t="str">
        <f t="shared" ref="CC3:CC5" si="31">IF(CD3="","",$B$2)</f>
        <v/>
      </c>
      <c r="CD3" s="33" t="str">
        <f>申し込み!$O80&amp;申し込み!$S80</f>
        <v/>
      </c>
      <c r="CE3" s="28"/>
      <c r="CF3" s="114"/>
    </row>
    <row r="4" spans="1:84" s="38" customFormat="1" ht="12.75" customHeight="1">
      <c r="A4" s="39"/>
      <c r="B4" s="86"/>
      <c r="C4" s="87"/>
      <c r="D4" s="87"/>
      <c r="E4" s="87"/>
      <c r="F4" s="87"/>
      <c r="G4" s="87"/>
      <c r="H4" s="88"/>
      <c r="I4" s="140"/>
      <c r="J4" s="140"/>
      <c r="K4" s="140"/>
      <c r="L4" s="86"/>
      <c r="M4" s="93"/>
      <c r="N4" s="87"/>
      <c r="O4" s="88"/>
      <c r="P4" s="86"/>
      <c r="Q4" s="93"/>
      <c r="R4" s="87"/>
      <c r="S4" s="89"/>
      <c r="T4" s="76" t="str">
        <f t="shared" si="0"/>
        <v/>
      </c>
      <c r="U4" s="22" t="str">
        <f t="shared" si="1"/>
        <v/>
      </c>
      <c r="V4" s="22" t="str">
        <f>申し込み!$C20&amp;申し込み!$G20</f>
        <v/>
      </c>
      <c r="W4" s="23"/>
      <c r="X4" s="76" t="str">
        <f t="shared" si="2"/>
        <v/>
      </c>
      <c r="Y4" s="22" t="str">
        <f t="shared" si="3"/>
        <v/>
      </c>
      <c r="Z4" s="73" t="str">
        <f>申し込み!$O20&amp;申し込み!$S20</f>
        <v/>
      </c>
      <c r="AA4" s="23"/>
      <c r="AB4" s="76" t="str">
        <f t="shared" si="4"/>
        <v/>
      </c>
      <c r="AC4" s="22" t="str">
        <f t="shared" si="5"/>
        <v/>
      </c>
      <c r="AD4" s="22" t="str">
        <f>申し込み!$C26&amp;申し込み!$G26</f>
        <v/>
      </c>
      <c r="AE4" s="23"/>
      <c r="AF4" s="76" t="str">
        <f t="shared" si="6"/>
        <v/>
      </c>
      <c r="AG4" s="22" t="str">
        <f t="shared" si="7"/>
        <v/>
      </c>
      <c r="AH4" s="73" t="str">
        <f>申し込み!$O26&amp;申し込み!$S26</f>
        <v/>
      </c>
      <c r="AI4" s="23"/>
      <c r="AJ4" s="76" t="str">
        <f t="shared" si="8"/>
        <v/>
      </c>
      <c r="AK4" s="22" t="str">
        <f t="shared" si="9"/>
        <v/>
      </c>
      <c r="AL4" s="22" t="str">
        <f>申し込み!$C32&amp;申し込み!$G32</f>
        <v/>
      </c>
      <c r="AM4" s="23"/>
      <c r="AN4" s="76" t="str">
        <f t="shared" si="10"/>
        <v/>
      </c>
      <c r="AO4" s="22" t="str">
        <f t="shared" si="11"/>
        <v/>
      </c>
      <c r="AP4" s="73" t="str">
        <f>申し込み!$O32&amp;申し込み!$S32</f>
        <v/>
      </c>
      <c r="AQ4" s="23"/>
      <c r="AR4" s="76" t="str">
        <f t="shared" si="12"/>
        <v/>
      </c>
      <c r="AS4" s="22" t="str">
        <f t="shared" si="13"/>
        <v/>
      </c>
      <c r="AT4" s="22" t="str">
        <f>申し込み!$C38&amp;申し込み!$G38</f>
        <v/>
      </c>
      <c r="AU4" s="23"/>
      <c r="AV4" s="76" t="str">
        <f t="shared" si="14"/>
        <v/>
      </c>
      <c r="AW4" s="22" t="str">
        <f t="shared" si="15"/>
        <v/>
      </c>
      <c r="AX4" s="73" t="str">
        <f>申し込み!$O38&amp;申し込み!$S38</f>
        <v/>
      </c>
      <c r="AY4" s="23"/>
      <c r="AZ4" s="84" t="str">
        <f t="shared" si="16"/>
        <v/>
      </c>
      <c r="BA4" s="33" t="str">
        <f t="shared" si="17"/>
        <v/>
      </c>
      <c r="BB4" s="33" t="str">
        <f>申し込み!$C63&amp;申し込み!$G63</f>
        <v/>
      </c>
      <c r="BC4" s="28"/>
      <c r="BD4" s="84" t="str">
        <f t="shared" si="18"/>
        <v/>
      </c>
      <c r="BE4" s="33" t="str">
        <f t="shared" si="19"/>
        <v/>
      </c>
      <c r="BF4" s="33" t="str">
        <f>申し込み!$O63&amp;申し込み!$S63</f>
        <v/>
      </c>
      <c r="BG4" s="28"/>
      <c r="BH4" s="84" t="str">
        <f t="shared" si="20"/>
        <v/>
      </c>
      <c r="BI4" s="33" t="str">
        <f t="shared" si="21"/>
        <v/>
      </c>
      <c r="BJ4" s="33" t="str">
        <f>申し込み!$C69&amp;申し込み!$G69</f>
        <v/>
      </c>
      <c r="BK4" s="28"/>
      <c r="BL4" s="84" t="str">
        <f t="shared" si="22"/>
        <v/>
      </c>
      <c r="BM4" s="33" t="str">
        <f t="shared" si="23"/>
        <v/>
      </c>
      <c r="BN4" s="33" t="str">
        <f>申し込み!$O69&amp;申し込み!$S69</f>
        <v/>
      </c>
      <c r="BO4" s="28"/>
      <c r="BP4" s="84" t="str">
        <f t="shared" si="24"/>
        <v/>
      </c>
      <c r="BQ4" s="33" t="str">
        <f t="shared" si="25"/>
        <v/>
      </c>
      <c r="BR4" s="33" t="str">
        <f>申し込み!$C75&amp;申し込み!$G75</f>
        <v/>
      </c>
      <c r="BS4" s="28"/>
      <c r="BT4" s="84" t="str">
        <f t="shared" si="26"/>
        <v/>
      </c>
      <c r="BU4" s="33" t="str">
        <f t="shared" si="27"/>
        <v/>
      </c>
      <c r="BV4" s="33" t="str">
        <f>申し込み!$O75&amp;申し込み!$S75</f>
        <v/>
      </c>
      <c r="BW4" s="28"/>
      <c r="BX4" s="84" t="str">
        <f t="shared" si="28"/>
        <v/>
      </c>
      <c r="BY4" s="33" t="str">
        <f t="shared" si="29"/>
        <v/>
      </c>
      <c r="BZ4" s="33" t="str">
        <f>申し込み!$C81&amp;申し込み!$G81</f>
        <v/>
      </c>
      <c r="CA4" s="28"/>
      <c r="CB4" s="84" t="str">
        <f t="shared" si="30"/>
        <v/>
      </c>
      <c r="CC4" s="33" t="str">
        <f t="shared" si="31"/>
        <v/>
      </c>
      <c r="CD4" s="33" t="str">
        <f>申し込み!$O81&amp;申し込み!$S81</f>
        <v/>
      </c>
      <c r="CE4" s="28"/>
      <c r="CF4" s="116"/>
    </row>
    <row r="5" spans="1:84" s="38" customFormat="1" ht="12.75" customHeight="1" thickBot="1">
      <c r="A5" s="39"/>
      <c r="B5" s="86"/>
      <c r="C5" s="87"/>
      <c r="D5" s="87"/>
      <c r="E5" s="87"/>
      <c r="F5" s="87"/>
      <c r="G5" s="87"/>
      <c r="H5" s="88"/>
      <c r="I5" s="140"/>
      <c r="J5" s="140"/>
      <c r="K5" s="140"/>
      <c r="L5" s="86"/>
      <c r="M5" s="93"/>
      <c r="N5" s="87"/>
      <c r="O5" s="88"/>
      <c r="P5" s="86"/>
      <c r="Q5" s="93"/>
      <c r="R5" s="87"/>
      <c r="S5" s="89"/>
      <c r="T5" s="77" t="str">
        <f t="shared" si="0"/>
        <v/>
      </c>
      <c r="U5" s="24" t="str">
        <f t="shared" si="1"/>
        <v/>
      </c>
      <c r="V5" s="24" t="str">
        <f>申し込み!$C21&amp;申し込み!$G21</f>
        <v/>
      </c>
      <c r="W5" s="25"/>
      <c r="X5" s="77" t="str">
        <f t="shared" si="2"/>
        <v/>
      </c>
      <c r="Y5" s="24" t="str">
        <f t="shared" si="3"/>
        <v/>
      </c>
      <c r="Z5" s="74" t="str">
        <f>申し込み!$O21&amp;申し込み!$S21</f>
        <v/>
      </c>
      <c r="AA5" s="25"/>
      <c r="AB5" s="77" t="str">
        <f t="shared" si="4"/>
        <v/>
      </c>
      <c r="AC5" s="24" t="str">
        <f t="shared" si="5"/>
        <v/>
      </c>
      <c r="AD5" s="24" t="str">
        <f>申し込み!$C27&amp;申し込み!$G27</f>
        <v/>
      </c>
      <c r="AE5" s="25"/>
      <c r="AF5" s="77" t="str">
        <f t="shared" si="6"/>
        <v/>
      </c>
      <c r="AG5" s="24" t="str">
        <f t="shared" si="7"/>
        <v/>
      </c>
      <c r="AH5" s="74" t="str">
        <f>申し込み!$O27&amp;申し込み!$S27</f>
        <v/>
      </c>
      <c r="AI5" s="25"/>
      <c r="AJ5" s="77" t="str">
        <f t="shared" si="8"/>
        <v/>
      </c>
      <c r="AK5" s="24" t="str">
        <f t="shared" si="9"/>
        <v/>
      </c>
      <c r="AL5" s="24" t="str">
        <f>申し込み!$C33&amp;申し込み!$G33</f>
        <v/>
      </c>
      <c r="AM5" s="25"/>
      <c r="AN5" s="77" t="str">
        <f t="shared" si="10"/>
        <v/>
      </c>
      <c r="AO5" s="24" t="str">
        <f t="shared" si="11"/>
        <v/>
      </c>
      <c r="AP5" s="74" t="str">
        <f>申し込み!$O33&amp;申し込み!$S33</f>
        <v/>
      </c>
      <c r="AQ5" s="25"/>
      <c r="AR5" s="77" t="str">
        <f t="shared" si="12"/>
        <v/>
      </c>
      <c r="AS5" s="24" t="str">
        <f t="shared" si="13"/>
        <v/>
      </c>
      <c r="AT5" s="24" t="str">
        <f>申し込み!$C39&amp;申し込み!$G39</f>
        <v/>
      </c>
      <c r="AU5" s="25"/>
      <c r="AV5" s="77" t="str">
        <f t="shared" si="14"/>
        <v/>
      </c>
      <c r="AW5" s="24" t="str">
        <f t="shared" si="15"/>
        <v/>
      </c>
      <c r="AX5" s="74" t="str">
        <f>申し込み!$O39&amp;申し込み!$S39</f>
        <v/>
      </c>
      <c r="AY5" s="25"/>
      <c r="AZ5" s="85" t="str">
        <f t="shared" si="16"/>
        <v/>
      </c>
      <c r="BA5" s="34" t="str">
        <f t="shared" si="17"/>
        <v/>
      </c>
      <c r="BB5" s="34" t="str">
        <f>申し込み!$C64&amp;申し込み!$G64</f>
        <v/>
      </c>
      <c r="BC5" s="29"/>
      <c r="BD5" s="85" t="str">
        <f t="shared" si="18"/>
        <v/>
      </c>
      <c r="BE5" s="34" t="str">
        <f t="shared" si="19"/>
        <v/>
      </c>
      <c r="BF5" s="34" t="str">
        <f>申し込み!$O64&amp;申し込み!$S64</f>
        <v/>
      </c>
      <c r="BG5" s="29"/>
      <c r="BH5" s="85" t="str">
        <f t="shared" si="20"/>
        <v/>
      </c>
      <c r="BI5" s="34" t="str">
        <f t="shared" si="21"/>
        <v/>
      </c>
      <c r="BJ5" s="34" t="str">
        <f>申し込み!$C70&amp;申し込み!$G70</f>
        <v/>
      </c>
      <c r="BK5" s="29"/>
      <c r="BL5" s="85" t="str">
        <f t="shared" si="22"/>
        <v/>
      </c>
      <c r="BM5" s="34" t="str">
        <f t="shared" si="23"/>
        <v/>
      </c>
      <c r="BN5" s="34" t="str">
        <f>申し込み!$O70&amp;申し込み!$S70</f>
        <v/>
      </c>
      <c r="BO5" s="29"/>
      <c r="BP5" s="85" t="str">
        <f t="shared" si="24"/>
        <v/>
      </c>
      <c r="BQ5" s="34" t="str">
        <f t="shared" si="25"/>
        <v/>
      </c>
      <c r="BR5" s="34" t="str">
        <f>申し込み!$C76&amp;申し込み!$G76</f>
        <v/>
      </c>
      <c r="BS5" s="29"/>
      <c r="BT5" s="85" t="str">
        <f t="shared" si="26"/>
        <v/>
      </c>
      <c r="BU5" s="34" t="str">
        <f t="shared" si="27"/>
        <v/>
      </c>
      <c r="BV5" s="34" t="str">
        <f>申し込み!$O76&amp;申し込み!$S76</f>
        <v/>
      </c>
      <c r="BW5" s="29"/>
      <c r="BX5" s="85" t="str">
        <f t="shared" si="28"/>
        <v/>
      </c>
      <c r="BY5" s="34" t="str">
        <f t="shared" si="29"/>
        <v/>
      </c>
      <c r="BZ5" s="34" t="str">
        <f>申し込み!$C82&amp;申し込み!$G82</f>
        <v/>
      </c>
      <c r="CA5" s="29"/>
      <c r="CB5" s="85" t="str">
        <f t="shared" si="30"/>
        <v/>
      </c>
      <c r="CC5" s="34" t="str">
        <f t="shared" si="31"/>
        <v/>
      </c>
      <c r="CD5" s="34" t="str">
        <f>申し込み!$O82&amp;申し込み!$S82</f>
        <v/>
      </c>
      <c r="CE5" s="29"/>
      <c r="CF5" s="116"/>
    </row>
    <row r="10" spans="1:84">
      <c r="CD10" s="38"/>
    </row>
  </sheetData>
  <phoneticPr fontId="3"/>
  <pageMargins left="0.39370078740157483" right="0.39370078740157483" top="0.59055118110236227" bottom="0.59055118110236227" header="0.51181102362204722" footer="0.51181102362204722"/>
  <pageSetup paperSize="8" scale="97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"/>
  <sheetViews>
    <sheetView zoomScaleNormal="100" zoomScaleSheetLayoutView="100" workbookViewId="0">
      <selection activeCell="E14" sqref="E14"/>
    </sheetView>
  </sheetViews>
  <sheetFormatPr defaultColWidth="9" defaultRowHeight="13.5"/>
  <cols>
    <col min="1" max="1" width="20" style="31" customWidth="1"/>
    <col min="2" max="2" width="4.75" style="30" customWidth="1"/>
    <col min="3" max="3" width="16.125" style="30" bestFit="1" customWidth="1"/>
    <col min="4" max="4" width="2.5" style="30" bestFit="1" customWidth="1"/>
    <col min="5" max="5" width="3.375" style="30" bestFit="1" customWidth="1"/>
    <col min="6" max="6" width="5.25" style="31" bestFit="1" customWidth="1"/>
    <col min="7" max="7" width="4.5" style="31" bestFit="1" customWidth="1"/>
    <col min="8" max="8" width="3.25" style="31" bestFit="1" customWidth="1"/>
    <col min="9" max="9" width="20" style="31" customWidth="1"/>
    <col min="10" max="10" width="3.75" style="31" customWidth="1"/>
    <col min="11" max="11" width="16.125" style="31" customWidth="1"/>
    <col min="12" max="12" width="2.5" style="31" bestFit="1" customWidth="1"/>
    <col min="13" max="13" width="3.375" style="31" bestFit="1" customWidth="1"/>
    <col min="14" max="14" width="5.25" style="31" bestFit="1" customWidth="1"/>
    <col min="15" max="15" width="3.5" style="31" bestFit="1" customWidth="1"/>
    <col min="16" max="16" width="3.25" style="31" bestFit="1" customWidth="1"/>
    <col min="17" max="25" width="3.75" style="31" customWidth="1"/>
    <col min="26" max="16384" width="9" style="31"/>
  </cols>
  <sheetData>
    <row r="1" spans="1:16" ht="14.25" thickBot="1">
      <c r="A1" s="420" t="s">
        <v>92</v>
      </c>
      <c r="B1" s="420"/>
      <c r="C1" s="30" t="s">
        <v>86</v>
      </c>
      <c r="D1" s="421" t="s">
        <v>87</v>
      </c>
      <c r="E1" s="421"/>
      <c r="F1" s="31" t="s">
        <v>90</v>
      </c>
      <c r="G1" s="420" t="s">
        <v>88</v>
      </c>
      <c r="H1" s="420"/>
      <c r="I1" s="420" t="s">
        <v>137</v>
      </c>
      <c r="J1" s="420"/>
      <c r="K1" s="30" t="s">
        <v>86</v>
      </c>
      <c r="L1" s="421" t="s">
        <v>87</v>
      </c>
      <c r="M1" s="421"/>
      <c r="N1" s="31" t="s">
        <v>90</v>
      </c>
      <c r="O1" s="420" t="s">
        <v>88</v>
      </c>
      <c r="P1" s="420"/>
    </row>
    <row r="2" spans="1:16">
      <c r="A2" s="97" t="s">
        <v>93</v>
      </c>
      <c r="B2" s="102">
        <v>1</v>
      </c>
      <c r="C2" s="91" t="str">
        <f ca="1">IF(OFFSET(申し込み!$B$101,(ROWS($C$2:C2)-1)*2,0)="","",OFFSET(申し込み!$B$101,(ROWS($C$2:C2)-1)*2,0))</f>
        <v/>
      </c>
      <c r="D2" s="110" t="str">
        <f ca="1">IF($C2="","",OFFSET(申し込み!$K$101,(ROWS($C$2:C2)-1)*2,0))</f>
        <v/>
      </c>
      <c r="E2" s="111" t="str">
        <f ca="1">IF(D2="","","年")</f>
        <v/>
      </c>
      <c r="F2" s="92" t="str">
        <f ca="1">IF($C2="","",OFFSET(申し込み!$N$101,(ROWS($C$2:C2)-1)*2,0))</f>
        <v/>
      </c>
      <c r="G2" s="110" t="str">
        <f ca="1">IF($C2="","",OFFSET(申し込み!$Q$101,(ROWS($C$2:C2)-1)*2,0))</f>
        <v/>
      </c>
      <c r="H2" s="99" t="str">
        <f ca="1">IF(G2="","","kg")</f>
        <v/>
      </c>
      <c r="I2" s="118" t="s">
        <v>93</v>
      </c>
      <c r="J2" s="120">
        <v>1</v>
      </c>
      <c r="K2" s="105" t="str">
        <f ca="1">IF(OFFSET(申し込み!$B$137,(ROWS($C$2:C2)-1)*2,0)="","",OFFSET(申し込み!$B$137,(ROWS($C$2:C2)-1)*2,0))</f>
        <v/>
      </c>
      <c r="L2" s="113" t="str">
        <f ca="1">IF($K2="","",OFFSET(申し込み!$K$137,(ROWS($C$2:C2)-1)*2,0))</f>
        <v/>
      </c>
      <c r="M2" s="26" t="str">
        <f ca="1">IF(L2="","","年")</f>
        <v/>
      </c>
      <c r="N2" s="105" t="str">
        <f ca="1">IF($K2="","",OFFSET(申し込み!$N$137,(ROWS($C$2:C2)-1)*2,0))</f>
        <v/>
      </c>
      <c r="O2" s="113" t="str">
        <f ca="1">IF($K2="","",OFFSET(申し込み!$Q$137,(ROWS($C$2:C2)-1)*2,0))</f>
        <v/>
      </c>
      <c r="P2" s="26" t="str">
        <f ca="1">IF(O2="","","kg")</f>
        <v/>
      </c>
    </row>
    <row r="3" spans="1:16" ht="14.25" thickBot="1">
      <c r="A3" s="98"/>
      <c r="B3" s="103">
        <v>2</v>
      </c>
      <c r="C3" s="40" t="str">
        <f ca="1">IF(OFFSET(申し込み!$B$101,(ROWS($C$2:C3)-1)*2,0)="","",OFFSET(申し込み!$B$101,(ROWS($C$2:C3)-1)*2,0))</f>
        <v/>
      </c>
      <c r="D3" s="56" t="str">
        <f ca="1">IF($C3="","",OFFSET(申し込み!$K$101,(ROWS($C$2:C3)-1)*2,0))</f>
        <v/>
      </c>
      <c r="E3" s="42" t="str">
        <f t="shared" ref="E3:E8" ca="1" si="0">IF(D3="","","年")</f>
        <v/>
      </c>
      <c r="F3" s="41" t="str">
        <f ca="1">IF($C3="","",OFFSET(申し込み!$N$101,(ROWS($C$2:C3)-1)*2,0))</f>
        <v/>
      </c>
      <c r="G3" s="56" t="str">
        <f ca="1">IF($C3="","",OFFSET(申し込み!$Q$101,(ROWS($C$2:C3)-1)*2,0))</f>
        <v/>
      </c>
      <c r="H3" s="100" t="str">
        <f t="shared" ref="H3:H8" ca="1" si="1">IF(G3="","","kg")</f>
        <v/>
      </c>
      <c r="I3" s="119"/>
      <c r="J3" s="106">
        <v>2</v>
      </c>
      <c r="K3" s="107" t="str">
        <f ca="1">IF(OFFSET(申し込み!$B$137,(ROWS($C$2:C3)-1)*2,0)="","",OFFSET(申し込み!$B$137,(ROWS($C$2:C3)-1)*2,0))</f>
        <v/>
      </c>
      <c r="L3" s="121" t="str">
        <f ca="1">IF($K3="","",OFFSET(申し込み!$K$137,(ROWS($C$2:C3)-1)*2,0))</f>
        <v/>
      </c>
      <c r="M3" s="33" t="str">
        <f t="shared" ref="M3:M5" ca="1" si="2">IF(L3="","","年")</f>
        <v/>
      </c>
      <c r="N3" s="107" t="str">
        <f ca="1">IF($K3="","",OFFSET(申し込み!$N$137,(ROWS($C$2:C3)-1)*2,0))</f>
        <v/>
      </c>
      <c r="O3" s="121" t="str">
        <f ca="1">IF($K3="","",OFFSET(申し込み!$Q$137,(ROWS($C$2:C3)-1)*2,0))</f>
        <v/>
      </c>
      <c r="P3" s="33" t="str">
        <f t="shared" ref="P3:P5" ca="1" si="3">IF(O3="","","kg")</f>
        <v/>
      </c>
    </row>
    <row r="4" spans="1:16">
      <c r="A4" s="97" t="s">
        <v>85</v>
      </c>
      <c r="B4" s="103">
        <v>3</v>
      </c>
      <c r="C4" s="40" t="str">
        <f ca="1">IF(OFFSET(申し込み!$B$101,(ROWS($C$2:C4)-1)*2,0)="","",OFFSET(申し込み!$B$101,(ROWS($C$2:C4)-1)*2,0))</f>
        <v/>
      </c>
      <c r="D4" s="56" t="str">
        <f ca="1">IF($C4="","",OFFSET(申し込み!$K$101,(ROWS($C$2:C4)-1)*2,0))</f>
        <v/>
      </c>
      <c r="E4" s="42" t="str">
        <f t="shared" ca="1" si="0"/>
        <v/>
      </c>
      <c r="F4" s="41" t="str">
        <f ca="1">IF($C4="","",OFFSET(申し込み!$N$101,(ROWS($C$2:C4)-1)*2,0))</f>
        <v/>
      </c>
      <c r="G4" s="56" t="str">
        <f ca="1">IF($C4="","",OFFSET(申し込み!$Q$101,(ROWS($C$2:C4)-1)*2,0))</f>
        <v/>
      </c>
      <c r="H4" s="100" t="str">
        <f t="shared" ca="1" si="1"/>
        <v/>
      </c>
      <c r="I4" s="118" t="s">
        <v>85</v>
      </c>
      <c r="J4" s="106">
        <v>3</v>
      </c>
      <c r="K4" s="107" t="str">
        <f ca="1">IF(OFFSET(申し込み!$B$137,(ROWS($C$2:C4)-1)*2,0)="","",OFFSET(申し込み!$B$137,(ROWS($C$2:C4)-1)*2,0))</f>
        <v/>
      </c>
      <c r="L4" s="121" t="str">
        <f ca="1">IF($K4="","",OFFSET(申し込み!$K$137,(ROWS($C$2:C4)-1)*2,0))</f>
        <v/>
      </c>
      <c r="M4" s="33" t="str">
        <f t="shared" ca="1" si="2"/>
        <v/>
      </c>
      <c r="N4" s="107" t="str">
        <f ca="1">IF($K4="","",OFFSET(申し込み!$N$137,(ROWS($C$2:C4)-1)*2,0))</f>
        <v/>
      </c>
      <c r="O4" s="121" t="str">
        <f ca="1">IF($K4="","",OFFSET(申し込み!$Q$137,(ROWS($C$2:C4)-1)*2,0))</f>
        <v/>
      </c>
      <c r="P4" s="33" t="str">
        <f t="shared" ca="1" si="3"/>
        <v/>
      </c>
    </row>
    <row r="5" spans="1:16" ht="14.25" thickBot="1">
      <c r="A5" s="98" t="str">
        <f>申し込み!D91</f>
        <v/>
      </c>
      <c r="B5" s="104">
        <v>4</v>
      </c>
      <c r="C5" s="44" t="str">
        <f ca="1">IF(OFFSET(申し込み!$B$101,(ROWS($C$2:C5)-1)*2,0)="","",OFFSET(申し込み!$B$101,(ROWS($C$2:C5)-1)*2,0))</f>
        <v/>
      </c>
      <c r="D5" s="57" t="str">
        <f ca="1">IF($C5="","",OFFSET(申し込み!$K$101,(ROWS($C$2:C5)-1)*2,0))</f>
        <v/>
      </c>
      <c r="E5" s="112" t="str">
        <f t="shared" ca="1" si="0"/>
        <v/>
      </c>
      <c r="F5" s="43" t="str">
        <f ca="1">IF($C5="","",OFFSET(申し込み!$N$101,(ROWS($C$2:C5)-1)*2,0))</f>
        <v/>
      </c>
      <c r="G5" s="57" t="str">
        <f ca="1">IF($C5="","",OFFSET(申し込み!$Q$101,(ROWS($C$2:C5)-1)*2,0))</f>
        <v/>
      </c>
      <c r="H5" s="101" t="str">
        <f t="shared" ca="1" si="1"/>
        <v/>
      </c>
      <c r="I5" s="119" t="str">
        <f>申し込み!D48</f>
        <v/>
      </c>
      <c r="J5" s="108">
        <v>4</v>
      </c>
      <c r="K5" s="109" t="str">
        <f ca="1">IF(OFFSET(申し込み!$B$137,(ROWS($C$2:C5)-1)*2,0)="","",OFFSET(申し込み!$B$137,(ROWS($C$2:C5)-1)*2,0))</f>
        <v/>
      </c>
      <c r="L5" s="122" t="str">
        <f ca="1">IF($K5="","",OFFSET(申し込み!$K$137,(ROWS($C$2:C5)-1)*2,0))</f>
        <v/>
      </c>
      <c r="M5" s="34" t="str">
        <f t="shared" ca="1" si="2"/>
        <v/>
      </c>
      <c r="N5" s="109" t="str">
        <f ca="1">IF($K5="","",OFFSET(申し込み!$N$137,(ROWS($C$2:C5)-1)*2,0))</f>
        <v/>
      </c>
      <c r="O5" s="122" t="str">
        <f ca="1">IF($K5="","",OFFSET(申し込み!$Q$137,(ROWS($C$2:C5)-1)*2,0))</f>
        <v/>
      </c>
      <c r="P5" s="34" t="str">
        <f t="shared" ca="1" si="3"/>
        <v/>
      </c>
    </row>
    <row r="6" spans="1:16">
      <c r="A6" s="97" t="s">
        <v>138</v>
      </c>
      <c r="B6" s="102">
        <v>5</v>
      </c>
      <c r="C6" s="91" t="str">
        <f ca="1">IF(OFFSET(申し込み!$B$101,(ROWS($C$2:C6)-1)*2,0)="","",OFFSET(申し込み!$B$101,(ROWS($C$2:C6)-1)*2,0))</f>
        <v/>
      </c>
      <c r="D6" s="110" t="str">
        <f ca="1">IF($C6="","",OFFSET(申し込み!$K$101,(ROWS($C$2:C6)-1)*2,0))</f>
        <v/>
      </c>
      <c r="E6" s="111" t="str">
        <f t="shared" ca="1" si="0"/>
        <v/>
      </c>
      <c r="F6" s="92" t="str">
        <f ca="1">IF($C6="","",OFFSET(申し込み!$N$101,(ROWS($C$2:C6)-1)*2,0))</f>
        <v/>
      </c>
      <c r="G6" s="110" t="str">
        <f ca="1">IF($C6="","",OFFSET(申し込み!$Q$101,(ROWS($C$2:C6)-1)*2,0))</f>
        <v/>
      </c>
      <c r="H6" s="99" t="str">
        <f t="shared" ca="1" si="1"/>
        <v/>
      </c>
      <c r="I6" s="118" t="s">
        <v>89</v>
      </c>
      <c r="J6" s="115"/>
      <c r="K6" s="115"/>
      <c r="L6" s="115"/>
      <c r="M6" s="115"/>
      <c r="N6" s="115"/>
      <c r="O6" s="115"/>
      <c r="P6" s="115"/>
    </row>
    <row r="7" spans="1:16" ht="14.25" thickBot="1">
      <c r="A7" s="98" t="str">
        <f>申し込み!D96</f>
        <v/>
      </c>
      <c r="B7" s="103">
        <v>6</v>
      </c>
      <c r="C7" s="40" t="str">
        <f ca="1">IF(OFFSET(申し込み!$B$101,(ROWS($C$2:C7)-1)*2,0)="","",OFFSET(申し込み!$B$101,(ROWS($C$2:C7)-1)*2,0))</f>
        <v/>
      </c>
      <c r="D7" s="56" t="str">
        <f ca="1">IF($C7="","",OFFSET(申し込み!$K$101,(ROWS($C$2:C7)-1)*2,0))</f>
        <v/>
      </c>
      <c r="E7" s="42" t="str">
        <f t="shared" ca="1" si="0"/>
        <v/>
      </c>
      <c r="F7" s="41" t="str">
        <f ca="1">IF($C7="","",OFFSET(申し込み!$N$101,(ROWS($C$2:C7)-1)*2,0))</f>
        <v/>
      </c>
      <c r="G7" s="56" t="str">
        <f ca="1">IF($C7="","",OFFSET(申し込み!$Q$101,(ROWS($C$2:C7)-1)*2,0))</f>
        <v/>
      </c>
      <c r="H7" s="100" t="str">
        <f t="shared" ca="1" si="1"/>
        <v/>
      </c>
      <c r="I7" s="119" t="str">
        <f>申し込み!D53</f>
        <v/>
      </c>
      <c r="J7" s="117"/>
      <c r="K7" s="117"/>
      <c r="L7" s="117"/>
      <c r="M7" s="117"/>
      <c r="N7" s="117"/>
      <c r="O7" s="117"/>
      <c r="P7" s="117"/>
    </row>
    <row r="8" spans="1:16" ht="14.25" thickBot="1">
      <c r="A8" s="123"/>
      <c r="B8" s="104">
        <v>7</v>
      </c>
      <c r="C8" s="44" t="str">
        <f ca="1">IF(OFFSET(申し込み!$B$101,(ROWS($C$2:C8)-1)*2,0)="","",OFFSET(申し込み!$B$101,(ROWS($C$2:C8)-1)*2,0))</f>
        <v/>
      </c>
      <c r="D8" s="57" t="str">
        <f ca="1">IF($C8="","",OFFSET(申し込み!$K$101,(ROWS($C$2:C8)-1)*2,0))</f>
        <v/>
      </c>
      <c r="E8" s="112" t="str">
        <f t="shared" ca="1" si="0"/>
        <v/>
      </c>
      <c r="F8" s="43" t="str">
        <f ca="1">IF($C8="","",OFFSET(申し込み!$N$101,(ROWS($C$2:C8)-1)*2,0))</f>
        <v/>
      </c>
      <c r="G8" s="57" t="str">
        <f ca="1">IF($C8="","",OFFSET(申し込み!$Q$101,(ROWS($C$2:C8)-1)*2,0))</f>
        <v/>
      </c>
      <c r="H8" s="101" t="str">
        <f t="shared" ca="1" si="1"/>
        <v/>
      </c>
      <c r="I8" s="123"/>
      <c r="J8" s="123"/>
      <c r="K8" s="123"/>
      <c r="L8" s="123"/>
      <c r="M8" s="123"/>
      <c r="N8" s="123"/>
      <c r="O8" s="123"/>
      <c r="P8" s="123"/>
    </row>
  </sheetData>
  <mergeCells count="6">
    <mergeCell ref="O1:P1"/>
    <mergeCell ref="A1:B1"/>
    <mergeCell ref="D1:E1"/>
    <mergeCell ref="G1:H1"/>
    <mergeCell ref="I1:J1"/>
    <mergeCell ref="L1:M1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申し込み</vt:lpstr>
      <vt:lpstr>健康状態確認票</vt:lpstr>
      <vt:lpstr>◎</vt:lpstr>
      <vt:lpstr>☆</vt:lpstr>
      <vt:lpstr>◎!Print_Area</vt:lpstr>
      <vt:lpstr>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大阪中学生夏季柔道大会申し込み</dc:title>
  <dc:creator>大阪中体連柔道部</dc:creator>
  <cp:lastModifiedBy>柴田 大貴</cp:lastModifiedBy>
  <cp:lastPrinted>2021-05-01T09:55:56Z</cp:lastPrinted>
  <dcterms:created xsi:type="dcterms:W3CDTF">2010-04-26T08:07:43Z</dcterms:created>
  <dcterms:modified xsi:type="dcterms:W3CDTF">2021-05-26T12:02:01Z</dcterms:modified>
</cp:coreProperties>
</file>